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d.docs.live.net/2826823f366780c2/Desktop/UNICEF/Website work and updates/Residential care/Updates June 2024/"/>
    </mc:Choice>
  </mc:AlternateContent>
  <xr:revisionPtr revIDLastSave="3" documentId="8_{E7E6F317-AE5F-46AA-8444-EA2F700CAE61}" xr6:coauthVersionLast="47" xr6:coauthVersionMax="47" xr10:uidLastSave="{1D67B3AD-D8E3-4314-B5EE-A4473AECDCE6}"/>
  <bookViews>
    <workbookView xWindow="-120" yWindow="-120" windowWidth="29040" windowHeight="15720" xr2:uid="{1FD93628-89F7-4044-AA29-7D933381C624}"/>
  </bookViews>
  <sheets>
    <sheet name="Res Care" sheetId="1" r:id="rId1"/>
    <sheet name="Res Care chk" sheetId="5" state="hidden" r:id="rId2"/>
    <sheet name="Res Care (check)" sheetId="3" state="hidden" r:id="rId3"/>
  </sheets>
  <externalReferences>
    <externalReference r:id="rId4"/>
  </externalReferences>
  <definedNames>
    <definedName name="_xlnm._FilterDatabase" localSheetId="0" hidden="1">'Res Care'!$A$10:$I$227</definedName>
    <definedName name="_xlnm._FilterDatabase" localSheetId="2" hidden="1">'Res Care (check)'!$A$10:$AH$212</definedName>
    <definedName name="_xlnm._FilterDatabase" localSheetId="1" hidden="1">'Res Care chk'!$A$10:$Q$227</definedName>
    <definedName name="_xlnm.Database">#N/A</definedName>
    <definedName name="_xlnm.Print_Titles" localSheetId="0">'Res Care'!$A:$A,'Res Care'!$1:$9</definedName>
    <definedName name="_xlnm.Print_Titles" localSheetId="2">'Res Care (check)'!$A:$A,'Res Care (check)'!$1:$9</definedName>
    <definedName name="_xlnm.Print_Titles" localSheetId="1">'Res Care chk'!$A:$A,'Res Care chk'!$1:$9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27" i="5" l="1"/>
  <c r="Q226" i="5"/>
  <c r="Q225" i="5"/>
  <c r="Q224" i="5"/>
  <c r="Q223" i="5"/>
  <c r="Q222" i="5"/>
  <c r="Q221" i="5"/>
  <c r="Q220" i="5"/>
  <c r="Q219" i="5"/>
  <c r="Q218" i="5"/>
  <c r="Q217" i="5"/>
  <c r="Q216" i="5"/>
  <c r="Q215" i="5"/>
  <c r="Q214" i="5"/>
  <c r="Q213" i="5"/>
  <c r="Q212" i="5"/>
  <c r="Q211" i="5"/>
  <c r="Q210" i="5"/>
  <c r="Q209" i="5"/>
  <c r="Q208" i="5"/>
  <c r="Q207" i="5"/>
  <c r="Q206" i="5"/>
  <c r="Q205" i="5"/>
  <c r="Q204" i="5"/>
  <c r="Q203" i="5"/>
  <c r="Q202" i="5"/>
  <c r="Q201" i="5"/>
  <c r="Q200" i="5"/>
  <c r="Q199" i="5"/>
  <c r="Q198" i="5"/>
  <c r="Q197" i="5"/>
  <c r="Q196" i="5"/>
  <c r="Q195" i="5"/>
  <c r="Q194" i="5"/>
  <c r="Q193" i="5"/>
  <c r="Q192" i="5"/>
  <c r="Q191" i="5"/>
  <c r="Q190" i="5"/>
  <c r="Q189" i="5"/>
  <c r="Q188" i="5"/>
  <c r="Q187" i="5"/>
  <c r="Q186" i="5"/>
  <c r="Q185" i="5"/>
  <c r="Q184" i="5"/>
  <c r="Q183" i="5"/>
  <c r="Q182" i="5"/>
  <c r="Q181" i="5"/>
  <c r="Q180" i="5"/>
  <c r="Q179" i="5"/>
  <c r="Q178" i="5"/>
  <c r="Q177" i="5"/>
  <c r="Q176" i="5"/>
  <c r="Q175" i="5"/>
  <c r="Q174" i="5"/>
  <c r="Q173" i="5"/>
  <c r="Q172" i="5"/>
  <c r="Q171" i="5"/>
  <c r="Q170" i="5"/>
  <c r="Q169" i="5"/>
  <c r="Q168" i="5"/>
  <c r="Q167" i="5"/>
  <c r="Q166" i="5"/>
  <c r="Q165" i="5"/>
  <c r="Q164" i="5"/>
  <c r="Q163" i="5"/>
  <c r="Q162" i="5"/>
  <c r="Q161" i="5"/>
  <c r="Q160" i="5"/>
  <c r="Q159" i="5"/>
  <c r="Q158" i="5"/>
  <c r="Q157" i="5"/>
  <c r="Q156" i="5"/>
  <c r="Q155" i="5"/>
  <c r="Q154" i="5"/>
  <c r="Q153" i="5"/>
  <c r="Q152" i="5"/>
  <c r="Q151" i="5"/>
  <c r="Q150" i="5"/>
  <c r="Q149" i="5"/>
  <c r="Q148" i="5"/>
  <c r="Q147" i="5"/>
  <c r="Q146" i="5"/>
  <c r="Q145" i="5"/>
  <c r="Q144" i="5"/>
  <c r="Q143" i="5"/>
  <c r="Q142" i="5"/>
  <c r="Q141" i="5"/>
  <c r="Q140" i="5"/>
  <c r="Q139" i="5"/>
  <c r="Q138" i="5"/>
  <c r="Q137" i="5"/>
  <c r="Q136" i="5"/>
  <c r="Q135" i="5"/>
  <c r="Q134" i="5"/>
  <c r="Q133" i="5"/>
  <c r="Q132" i="5"/>
  <c r="Q131" i="5"/>
  <c r="Q130" i="5"/>
  <c r="Q129" i="5"/>
  <c r="Q128" i="5"/>
  <c r="Q127" i="5"/>
  <c r="Q126" i="5"/>
  <c r="Q125" i="5"/>
  <c r="Q124" i="5"/>
  <c r="Q123" i="5"/>
  <c r="Q122" i="5"/>
  <c r="Q121" i="5"/>
  <c r="Q120" i="5"/>
  <c r="Q119" i="5"/>
  <c r="Q118" i="5"/>
  <c r="Q117" i="5"/>
  <c r="Q116" i="5"/>
  <c r="Q115" i="5"/>
  <c r="Q114" i="5"/>
  <c r="Q113" i="5"/>
  <c r="Q112" i="5"/>
  <c r="Q111" i="5"/>
  <c r="Q110" i="5"/>
  <c r="Q109" i="5"/>
  <c r="Q108" i="5"/>
  <c r="Q107" i="5"/>
  <c r="Q106" i="5"/>
  <c r="Q105" i="5"/>
  <c r="Q104" i="5"/>
  <c r="Q103" i="5"/>
  <c r="Q102" i="5"/>
  <c r="Q101" i="5"/>
  <c r="Q100" i="5"/>
  <c r="Q99" i="5"/>
  <c r="Q98" i="5"/>
  <c r="Q97" i="5"/>
  <c r="Q96" i="5"/>
  <c r="Q95" i="5"/>
  <c r="Q94" i="5"/>
  <c r="Q93" i="5"/>
  <c r="Q92" i="5"/>
  <c r="Q91" i="5"/>
  <c r="Q90" i="5"/>
  <c r="Q89" i="5"/>
  <c r="Q88" i="5"/>
  <c r="Q87" i="5"/>
  <c r="Q86" i="5"/>
  <c r="Q85" i="5"/>
  <c r="Q84" i="5"/>
  <c r="Q83" i="5"/>
  <c r="Q82" i="5"/>
  <c r="Q81" i="5"/>
  <c r="Q80" i="5"/>
  <c r="Q79" i="5"/>
  <c r="Q78" i="5"/>
  <c r="Q77" i="5"/>
  <c r="Q76" i="5"/>
  <c r="Q75" i="5"/>
  <c r="Q74" i="5"/>
  <c r="Q73" i="5"/>
  <c r="Q72" i="5"/>
  <c r="Q71" i="5"/>
  <c r="Q70" i="5"/>
  <c r="Q69" i="5"/>
  <c r="Q68" i="5"/>
  <c r="Q67" i="5"/>
  <c r="Q66" i="5"/>
  <c r="Q65" i="5"/>
  <c r="Q64" i="5"/>
  <c r="Q63" i="5"/>
  <c r="Q62" i="5"/>
  <c r="Q61" i="5"/>
  <c r="Q60" i="5"/>
  <c r="Q59" i="5"/>
  <c r="Q58" i="5"/>
  <c r="Q57" i="5"/>
  <c r="Q56" i="5"/>
  <c r="Q55" i="5"/>
  <c r="Q54" i="5"/>
  <c r="Q53" i="5"/>
  <c r="Q52" i="5"/>
  <c r="Q51" i="5"/>
  <c r="Q50" i="5"/>
  <c r="Q49" i="5"/>
  <c r="Q48" i="5"/>
  <c r="Q47" i="5"/>
  <c r="Q46" i="5"/>
  <c r="Q45" i="5"/>
  <c r="Q44" i="5"/>
  <c r="Q43" i="5"/>
  <c r="Q42" i="5"/>
  <c r="Q41" i="5"/>
  <c r="Q40" i="5"/>
  <c r="Q39" i="5"/>
  <c r="Q38" i="5"/>
  <c r="Q37" i="5"/>
  <c r="Q36" i="5"/>
  <c r="Q35" i="5"/>
  <c r="Q34" i="5"/>
  <c r="Q33" i="5"/>
  <c r="Q32" i="5"/>
  <c r="Q31" i="5"/>
  <c r="Q30" i="5"/>
  <c r="Q29" i="5"/>
  <c r="Q28" i="5"/>
  <c r="Q27" i="5"/>
  <c r="Q26" i="5"/>
  <c r="Q25" i="5"/>
  <c r="Q24" i="5"/>
  <c r="Q23" i="5"/>
  <c r="Q22" i="5"/>
  <c r="Q21" i="5"/>
  <c r="Q20" i="5"/>
  <c r="Q19" i="5"/>
  <c r="Q18" i="5"/>
  <c r="Q17" i="5"/>
  <c r="Q16" i="5"/>
  <c r="Q15" i="5"/>
  <c r="Q14" i="5"/>
  <c r="Q13" i="5"/>
  <c r="Q12" i="5"/>
  <c r="Q11" i="5"/>
  <c r="N227" i="5"/>
  <c r="N226" i="5"/>
  <c r="N225" i="5"/>
  <c r="N224" i="5"/>
  <c r="N223" i="5"/>
  <c r="N222" i="5"/>
  <c r="N221" i="5"/>
  <c r="N220" i="5"/>
  <c r="N219" i="5"/>
  <c r="N218" i="5"/>
  <c r="N217" i="5"/>
  <c r="N216" i="5"/>
  <c r="N215" i="5"/>
  <c r="N214" i="5"/>
  <c r="N213" i="5"/>
  <c r="N212" i="5"/>
  <c r="N211" i="5"/>
  <c r="N210" i="5"/>
  <c r="N209" i="5"/>
  <c r="N208" i="5"/>
  <c r="N207" i="5"/>
  <c r="N206" i="5"/>
  <c r="N205" i="5"/>
  <c r="N204" i="5"/>
  <c r="N203" i="5"/>
  <c r="N202" i="5"/>
  <c r="N201" i="5"/>
  <c r="N200" i="5"/>
  <c r="N199" i="5"/>
  <c r="N198" i="5"/>
  <c r="N197" i="5"/>
  <c r="N196" i="5"/>
  <c r="N195" i="5"/>
  <c r="N194" i="5"/>
  <c r="N193" i="5"/>
  <c r="N192" i="5"/>
  <c r="N191" i="5"/>
  <c r="N190" i="5"/>
  <c r="N189" i="5"/>
  <c r="N188" i="5"/>
  <c r="N187" i="5"/>
  <c r="N186" i="5"/>
  <c r="N185" i="5"/>
  <c r="N184" i="5"/>
  <c r="N183" i="5"/>
  <c r="N182" i="5"/>
  <c r="N181" i="5"/>
  <c r="N180" i="5"/>
  <c r="N179" i="5"/>
  <c r="N178" i="5"/>
  <c r="N177" i="5"/>
  <c r="N176" i="5"/>
  <c r="N175" i="5"/>
  <c r="N174" i="5"/>
  <c r="N173" i="5"/>
  <c r="N172" i="5"/>
  <c r="N171" i="5"/>
  <c r="N170" i="5"/>
  <c r="N169" i="5"/>
  <c r="N168" i="5"/>
  <c r="N167" i="5"/>
  <c r="N166" i="5"/>
  <c r="N165" i="5"/>
  <c r="N164" i="5"/>
  <c r="N163" i="5"/>
  <c r="N162" i="5"/>
  <c r="N161" i="5"/>
  <c r="N160" i="5"/>
  <c r="N159" i="5"/>
  <c r="N158" i="5"/>
  <c r="N157" i="5"/>
  <c r="N156" i="5"/>
  <c r="N155" i="5"/>
  <c r="N154" i="5"/>
  <c r="N153" i="5"/>
  <c r="N152" i="5"/>
  <c r="N151" i="5"/>
  <c r="N150" i="5"/>
  <c r="N149" i="5"/>
  <c r="N148" i="5"/>
  <c r="N147" i="5"/>
  <c r="N146" i="5"/>
  <c r="N145" i="5"/>
  <c r="N144" i="5"/>
  <c r="N143" i="5"/>
  <c r="N142" i="5"/>
  <c r="N141" i="5"/>
  <c r="N140" i="5"/>
  <c r="N139" i="5"/>
  <c r="N138" i="5"/>
  <c r="N137" i="5"/>
  <c r="N136" i="5"/>
  <c r="N135" i="5"/>
  <c r="N134" i="5"/>
  <c r="N133" i="5"/>
  <c r="N132" i="5"/>
  <c r="N131" i="5"/>
  <c r="N130" i="5"/>
  <c r="N129" i="5"/>
  <c r="N128" i="5"/>
  <c r="N127" i="5"/>
  <c r="N126" i="5"/>
  <c r="N125" i="5"/>
  <c r="N124" i="5"/>
  <c r="N123" i="5"/>
  <c r="N122" i="5"/>
  <c r="N121" i="5"/>
  <c r="N120" i="5"/>
  <c r="N119" i="5"/>
  <c r="N118" i="5"/>
  <c r="N117" i="5"/>
  <c r="N116" i="5"/>
  <c r="N115" i="5"/>
  <c r="N114" i="5"/>
  <c r="N113" i="5"/>
  <c r="N112" i="5"/>
  <c r="N111" i="5"/>
  <c r="N110" i="5"/>
  <c r="N109" i="5"/>
  <c r="N108" i="5"/>
  <c r="N107" i="5"/>
  <c r="N106" i="5"/>
  <c r="N105" i="5"/>
  <c r="N104" i="5"/>
  <c r="N103" i="5"/>
  <c r="N102" i="5"/>
  <c r="N101" i="5"/>
  <c r="N100" i="5"/>
  <c r="N99" i="5"/>
  <c r="N98" i="5"/>
  <c r="N97" i="5"/>
  <c r="N96" i="5"/>
  <c r="N95" i="5"/>
  <c r="N94" i="5"/>
  <c r="N93" i="5"/>
  <c r="N92" i="5"/>
  <c r="N91" i="5"/>
  <c r="N90" i="5"/>
  <c r="N89" i="5"/>
  <c r="N88" i="5"/>
  <c r="N87" i="5"/>
  <c r="N86" i="5"/>
  <c r="N85" i="5"/>
  <c r="N84" i="5"/>
  <c r="N83" i="5"/>
  <c r="N82" i="5"/>
  <c r="N81" i="5"/>
  <c r="N80" i="5"/>
  <c r="N79" i="5"/>
  <c r="N78" i="5"/>
  <c r="N77" i="5"/>
  <c r="N76" i="5"/>
  <c r="N75" i="5"/>
  <c r="N74" i="5"/>
  <c r="N73" i="5"/>
  <c r="N72" i="5"/>
  <c r="N71" i="5"/>
  <c r="N70" i="5"/>
  <c r="N69" i="5"/>
  <c r="N68" i="5"/>
  <c r="N67" i="5"/>
  <c r="N66" i="5"/>
  <c r="N65" i="5"/>
  <c r="N64" i="5"/>
  <c r="N63" i="5"/>
  <c r="N62" i="5"/>
  <c r="N61" i="5"/>
  <c r="N60" i="5"/>
  <c r="N59" i="5"/>
  <c r="N58" i="5"/>
  <c r="N57" i="5"/>
  <c r="N56" i="5"/>
  <c r="N55" i="5"/>
  <c r="N54" i="5"/>
  <c r="N53" i="5"/>
  <c r="N52" i="5"/>
  <c r="N51" i="5"/>
  <c r="N50" i="5"/>
  <c r="N49" i="5"/>
  <c r="N48" i="5"/>
  <c r="N47" i="5"/>
  <c r="N46" i="5"/>
  <c r="N45" i="5"/>
  <c r="N44" i="5"/>
  <c r="N43" i="5"/>
  <c r="N42" i="5"/>
  <c r="N41" i="5"/>
  <c r="N40" i="5"/>
  <c r="N39" i="5"/>
  <c r="N38" i="5"/>
  <c r="N37" i="5"/>
  <c r="N36" i="5"/>
  <c r="N35" i="5"/>
  <c r="N34" i="5"/>
  <c r="N33" i="5"/>
  <c r="N32" i="5"/>
  <c r="N31" i="5"/>
  <c r="N30" i="5"/>
  <c r="N29" i="5"/>
  <c r="N28" i="5"/>
  <c r="N27" i="5"/>
  <c r="N26" i="5"/>
  <c r="N25" i="5"/>
  <c r="N24" i="5"/>
  <c r="N23" i="5"/>
  <c r="N22" i="5"/>
  <c r="N21" i="5"/>
  <c r="N20" i="5"/>
  <c r="N19" i="5"/>
  <c r="N18" i="5"/>
  <c r="N17" i="5"/>
  <c r="N16" i="5"/>
  <c r="N15" i="5"/>
  <c r="N14" i="5"/>
  <c r="N13" i="5"/>
  <c r="N12" i="5"/>
  <c r="N11" i="5"/>
  <c r="M227" i="5"/>
  <c r="M226" i="5"/>
  <c r="M225" i="5"/>
  <c r="M224" i="5"/>
  <c r="M223" i="5"/>
  <c r="M222" i="5"/>
  <c r="M221" i="5"/>
  <c r="M220" i="5"/>
  <c r="M219" i="5"/>
  <c r="M218" i="5"/>
  <c r="M217" i="5"/>
  <c r="M216" i="5"/>
  <c r="M215" i="5"/>
  <c r="M214" i="5"/>
  <c r="M213" i="5"/>
  <c r="M212" i="5"/>
  <c r="M211" i="5"/>
  <c r="M210" i="5"/>
  <c r="M209" i="5"/>
  <c r="M208" i="5"/>
  <c r="M207" i="5"/>
  <c r="M206" i="5"/>
  <c r="M205" i="5"/>
  <c r="M204" i="5"/>
  <c r="M203" i="5"/>
  <c r="M202" i="5"/>
  <c r="M201" i="5"/>
  <c r="M200" i="5"/>
  <c r="M199" i="5"/>
  <c r="M198" i="5"/>
  <c r="M197" i="5"/>
  <c r="M196" i="5"/>
  <c r="M195" i="5"/>
  <c r="M194" i="5"/>
  <c r="M193" i="5"/>
  <c r="M192" i="5"/>
  <c r="M191" i="5"/>
  <c r="M190" i="5"/>
  <c r="M189" i="5"/>
  <c r="M188" i="5"/>
  <c r="M187" i="5"/>
  <c r="M186" i="5"/>
  <c r="M185" i="5"/>
  <c r="M184" i="5"/>
  <c r="M183" i="5"/>
  <c r="M182" i="5"/>
  <c r="M181" i="5"/>
  <c r="M180" i="5"/>
  <c r="M179" i="5"/>
  <c r="M178" i="5"/>
  <c r="M177" i="5"/>
  <c r="M176" i="5"/>
  <c r="M175" i="5"/>
  <c r="M174" i="5"/>
  <c r="M173" i="5"/>
  <c r="M172" i="5"/>
  <c r="M171" i="5"/>
  <c r="M170" i="5"/>
  <c r="M169" i="5"/>
  <c r="M168" i="5"/>
  <c r="M167" i="5"/>
  <c r="M166" i="5"/>
  <c r="M165" i="5"/>
  <c r="M164" i="5"/>
  <c r="M163" i="5"/>
  <c r="M162" i="5"/>
  <c r="M161" i="5"/>
  <c r="M160" i="5"/>
  <c r="M159" i="5"/>
  <c r="M158" i="5"/>
  <c r="M157" i="5"/>
  <c r="M156" i="5"/>
  <c r="M155" i="5"/>
  <c r="M154" i="5"/>
  <c r="M153" i="5"/>
  <c r="M152" i="5"/>
  <c r="M151" i="5"/>
  <c r="M150" i="5"/>
  <c r="M149" i="5"/>
  <c r="M148" i="5"/>
  <c r="M147" i="5"/>
  <c r="M146" i="5"/>
  <c r="M145" i="5"/>
  <c r="M144" i="5"/>
  <c r="M143" i="5"/>
  <c r="M142" i="5"/>
  <c r="M141" i="5"/>
  <c r="M140" i="5"/>
  <c r="M139" i="5"/>
  <c r="M138" i="5"/>
  <c r="M137" i="5"/>
  <c r="M136" i="5"/>
  <c r="M135" i="5"/>
  <c r="M134" i="5"/>
  <c r="M133" i="5"/>
  <c r="M132" i="5"/>
  <c r="M131" i="5"/>
  <c r="M130" i="5"/>
  <c r="M129" i="5"/>
  <c r="M128" i="5"/>
  <c r="M127" i="5"/>
  <c r="M126" i="5"/>
  <c r="M125" i="5"/>
  <c r="M124" i="5"/>
  <c r="M123" i="5"/>
  <c r="M122" i="5"/>
  <c r="M121" i="5"/>
  <c r="M120" i="5"/>
  <c r="M119" i="5"/>
  <c r="M118" i="5"/>
  <c r="M117" i="5"/>
  <c r="M116" i="5"/>
  <c r="M115" i="5"/>
  <c r="M114" i="5"/>
  <c r="M113" i="5"/>
  <c r="M112" i="5"/>
  <c r="M111" i="5"/>
  <c r="M110" i="5"/>
  <c r="M109" i="5"/>
  <c r="M108" i="5"/>
  <c r="M107" i="5"/>
  <c r="M106" i="5"/>
  <c r="M105" i="5"/>
  <c r="M104" i="5"/>
  <c r="M103" i="5"/>
  <c r="M102" i="5"/>
  <c r="M101" i="5"/>
  <c r="M100" i="5"/>
  <c r="M99" i="5"/>
  <c r="M98" i="5"/>
  <c r="M97" i="5"/>
  <c r="M96" i="5"/>
  <c r="M95" i="5"/>
  <c r="M94" i="5"/>
  <c r="M93" i="5"/>
  <c r="M92" i="5"/>
  <c r="M91" i="5"/>
  <c r="M90" i="5"/>
  <c r="M89" i="5"/>
  <c r="M88" i="5"/>
  <c r="M87" i="5"/>
  <c r="M86" i="5"/>
  <c r="M85" i="5"/>
  <c r="M84" i="5"/>
  <c r="M83" i="5"/>
  <c r="M82" i="5"/>
  <c r="M81" i="5"/>
  <c r="M80" i="5"/>
  <c r="M79" i="5"/>
  <c r="M78" i="5"/>
  <c r="M77" i="5"/>
  <c r="M76" i="5"/>
  <c r="M75" i="5"/>
  <c r="M74" i="5"/>
  <c r="M73" i="5"/>
  <c r="M72" i="5"/>
  <c r="M71" i="5"/>
  <c r="M70" i="5"/>
  <c r="M69" i="5"/>
  <c r="M68" i="5"/>
  <c r="M67" i="5"/>
  <c r="M66" i="5"/>
  <c r="M65" i="5"/>
  <c r="M64" i="5"/>
  <c r="M63" i="5"/>
  <c r="M62" i="5"/>
  <c r="M61" i="5"/>
  <c r="M60" i="5"/>
  <c r="M59" i="5"/>
  <c r="M58" i="5"/>
  <c r="M57" i="5"/>
  <c r="M56" i="5"/>
  <c r="M55" i="5"/>
  <c r="M54" i="5"/>
  <c r="M53" i="5"/>
  <c r="M52" i="5"/>
  <c r="M51" i="5"/>
  <c r="M50" i="5"/>
  <c r="M49" i="5"/>
  <c r="M48" i="5"/>
  <c r="M47" i="5"/>
  <c r="M46" i="5"/>
  <c r="M45" i="5"/>
  <c r="M44" i="5"/>
  <c r="M43" i="5"/>
  <c r="M42" i="5"/>
  <c r="M41" i="5"/>
  <c r="M40" i="5"/>
  <c r="M39" i="5"/>
  <c r="M38" i="5"/>
  <c r="M37" i="5"/>
  <c r="M36" i="5"/>
  <c r="M35" i="5"/>
  <c r="M34" i="5"/>
  <c r="M33" i="5"/>
  <c r="M32" i="5"/>
  <c r="M31" i="5"/>
  <c r="M30" i="5"/>
  <c r="M29" i="5"/>
  <c r="M28" i="5"/>
  <c r="M27" i="5"/>
  <c r="M26" i="5"/>
  <c r="M25" i="5"/>
  <c r="M24" i="5"/>
  <c r="M23" i="5"/>
  <c r="M22" i="5"/>
  <c r="M21" i="5"/>
  <c r="M20" i="5"/>
  <c r="M19" i="5"/>
  <c r="M18" i="5"/>
  <c r="M17" i="5"/>
  <c r="M16" i="5"/>
  <c r="M15" i="5"/>
  <c r="M14" i="5"/>
  <c r="M13" i="5"/>
  <c r="M12" i="5"/>
  <c r="M11" i="5"/>
  <c r="L227" i="5"/>
  <c r="L226" i="5"/>
  <c r="L225" i="5"/>
  <c r="L224" i="5"/>
  <c r="L223" i="5"/>
  <c r="L222" i="5"/>
  <c r="L221" i="5"/>
  <c r="L220" i="5"/>
  <c r="L219" i="5"/>
  <c r="L218" i="5"/>
  <c r="L217" i="5"/>
  <c r="L216" i="5"/>
  <c r="L215" i="5"/>
  <c r="L214" i="5"/>
  <c r="L213" i="5"/>
  <c r="L212" i="5"/>
  <c r="L211" i="5"/>
  <c r="L210" i="5"/>
  <c r="L209" i="5"/>
  <c r="L208" i="5"/>
  <c r="L207" i="5"/>
  <c r="L206" i="5"/>
  <c r="L205" i="5"/>
  <c r="L204" i="5"/>
  <c r="L203" i="5"/>
  <c r="L202" i="5"/>
  <c r="L201" i="5"/>
  <c r="L200" i="5"/>
  <c r="L199" i="5"/>
  <c r="L198" i="5"/>
  <c r="L197" i="5"/>
  <c r="L196" i="5"/>
  <c r="L195" i="5"/>
  <c r="L194" i="5"/>
  <c r="L193" i="5"/>
  <c r="L192" i="5"/>
  <c r="L191" i="5"/>
  <c r="L190" i="5"/>
  <c r="L189" i="5"/>
  <c r="L188" i="5"/>
  <c r="L187" i="5"/>
  <c r="L186" i="5"/>
  <c r="L185" i="5"/>
  <c r="L184" i="5"/>
  <c r="L183" i="5"/>
  <c r="L182" i="5"/>
  <c r="L181" i="5"/>
  <c r="L180" i="5"/>
  <c r="L179" i="5"/>
  <c r="L178" i="5"/>
  <c r="L177" i="5"/>
  <c r="L176" i="5"/>
  <c r="L175" i="5"/>
  <c r="L174" i="5"/>
  <c r="L173" i="5"/>
  <c r="L172" i="5"/>
  <c r="L171" i="5"/>
  <c r="L170" i="5"/>
  <c r="L169" i="5"/>
  <c r="L168" i="5"/>
  <c r="L167" i="5"/>
  <c r="L166" i="5"/>
  <c r="L165" i="5"/>
  <c r="L164" i="5"/>
  <c r="L163" i="5"/>
  <c r="L162" i="5"/>
  <c r="L161" i="5"/>
  <c r="L160" i="5"/>
  <c r="L159" i="5"/>
  <c r="L158" i="5"/>
  <c r="L157" i="5"/>
  <c r="L156" i="5"/>
  <c r="L155" i="5"/>
  <c r="L154" i="5"/>
  <c r="L153" i="5"/>
  <c r="L152" i="5"/>
  <c r="L151" i="5"/>
  <c r="L150" i="5"/>
  <c r="L149" i="5"/>
  <c r="L148" i="5"/>
  <c r="L147" i="5"/>
  <c r="L146" i="5"/>
  <c r="L145" i="5"/>
  <c r="L144" i="5"/>
  <c r="L143" i="5"/>
  <c r="L142" i="5"/>
  <c r="L141" i="5"/>
  <c r="L140" i="5"/>
  <c r="L139" i="5"/>
  <c r="L138" i="5"/>
  <c r="L137" i="5"/>
  <c r="L136" i="5"/>
  <c r="L135" i="5"/>
  <c r="L134" i="5"/>
  <c r="L133" i="5"/>
  <c r="L132" i="5"/>
  <c r="L131" i="5"/>
  <c r="L130" i="5"/>
  <c r="L129" i="5"/>
  <c r="L128" i="5"/>
  <c r="L127" i="5"/>
  <c r="L126" i="5"/>
  <c r="L125" i="5"/>
  <c r="L124" i="5"/>
  <c r="L123" i="5"/>
  <c r="L122" i="5"/>
  <c r="L121" i="5"/>
  <c r="L120" i="5"/>
  <c r="L119" i="5"/>
  <c r="L118" i="5"/>
  <c r="L117" i="5"/>
  <c r="L116" i="5"/>
  <c r="L115" i="5"/>
  <c r="L114" i="5"/>
  <c r="L113" i="5"/>
  <c r="L112" i="5"/>
  <c r="L111" i="5"/>
  <c r="L110" i="5"/>
  <c r="L109" i="5"/>
  <c r="L108" i="5"/>
  <c r="L107" i="5"/>
  <c r="L106" i="5"/>
  <c r="L105" i="5"/>
  <c r="L104" i="5"/>
  <c r="L103" i="5"/>
  <c r="L102" i="5"/>
  <c r="L101" i="5"/>
  <c r="L100" i="5"/>
  <c r="L99" i="5"/>
  <c r="L98" i="5"/>
  <c r="L97" i="5"/>
  <c r="L96" i="5"/>
  <c r="L95" i="5"/>
  <c r="L94" i="5"/>
  <c r="L93" i="5"/>
  <c r="L92" i="5"/>
  <c r="L91" i="5"/>
  <c r="L90" i="5"/>
  <c r="L89" i="5"/>
  <c r="L88" i="5"/>
  <c r="L87" i="5"/>
  <c r="L86" i="5"/>
  <c r="L85" i="5"/>
  <c r="L84" i="5"/>
  <c r="L83" i="5"/>
  <c r="L82" i="5"/>
  <c r="L81" i="5"/>
  <c r="L80" i="5"/>
  <c r="L79" i="5"/>
  <c r="L78" i="5"/>
  <c r="L77" i="5"/>
  <c r="L76" i="5"/>
  <c r="L75" i="5"/>
  <c r="L74" i="5"/>
  <c r="L73" i="5"/>
  <c r="L72" i="5"/>
  <c r="L71" i="5"/>
  <c r="L70" i="5"/>
  <c r="L69" i="5"/>
  <c r="L68" i="5"/>
  <c r="L67" i="5"/>
  <c r="L66" i="5"/>
  <c r="L65" i="5"/>
  <c r="L64" i="5"/>
  <c r="L63" i="5"/>
  <c r="L62" i="5"/>
  <c r="L61" i="5"/>
  <c r="L60" i="5"/>
  <c r="L59" i="5"/>
  <c r="L58" i="5"/>
  <c r="L57" i="5"/>
  <c r="L56" i="5"/>
  <c r="L55" i="5"/>
  <c r="L54" i="5"/>
  <c r="L53" i="5"/>
  <c r="L52" i="5"/>
  <c r="L51" i="5"/>
  <c r="L50" i="5"/>
  <c r="L49" i="5"/>
  <c r="L48" i="5"/>
  <c r="L47" i="5"/>
  <c r="L46" i="5"/>
  <c r="L45" i="5"/>
  <c r="L44" i="5"/>
  <c r="L43" i="5"/>
  <c r="L42" i="5"/>
  <c r="L41" i="5"/>
  <c r="L40" i="5"/>
  <c r="L39" i="5"/>
  <c r="L38" i="5"/>
  <c r="L37" i="5"/>
  <c r="L36" i="5"/>
  <c r="L35" i="5"/>
  <c r="L34" i="5"/>
  <c r="L33" i="5"/>
  <c r="L32" i="5"/>
  <c r="L31" i="5"/>
  <c r="L30" i="5"/>
  <c r="L29" i="5"/>
  <c r="L28" i="5"/>
  <c r="L27" i="5"/>
  <c r="L26" i="5"/>
  <c r="L25" i="5"/>
  <c r="L24" i="5"/>
  <c r="L23" i="5"/>
  <c r="L22" i="5"/>
  <c r="L21" i="5"/>
  <c r="L20" i="5"/>
  <c r="L19" i="5"/>
  <c r="L18" i="5"/>
  <c r="L17" i="5"/>
  <c r="L16" i="5"/>
  <c r="L15" i="5"/>
  <c r="L14" i="5"/>
  <c r="L13" i="5"/>
  <c r="L12" i="5"/>
  <c r="L11" i="5"/>
  <c r="AL12" i="3" l="1"/>
  <c r="AL13" i="3"/>
  <c r="AL14" i="3"/>
  <c r="AL15" i="3"/>
  <c r="AL16" i="3"/>
  <c r="AL17" i="3"/>
  <c r="AL18" i="3"/>
  <c r="AL19" i="3"/>
  <c r="AL20" i="3"/>
  <c r="AL21" i="3"/>
  <c r="AL22" i="3"/>
  <c r="AL23" i="3"/>
  <c r="AL24" i="3"/>
  <c r="AL25" i="3"/>
  <c r="AL26" i="3"/>
  <c r="AL27" i="3"/>
  <c r="AL28" i="3"/>
  <c r="AL29" i="3"/>
  <c r="AL30" i="3"/>
  <c r="AL31" i="3"/>
  <c r="AL32" i="3"/>
  <c r="AL33" i="3"/>
  <c r="AL34" i="3"/>
  <c r="AL35" i="3"/>
  <c r="AL36" i="3"/>
  <c r="AL37" i="3"/>
  <c r="AL38" i="3"/>
  <c r="AL39" i="3"/>
  <c r="AL40" i="3"/>
  <c r="AL41" i="3"/>
  <c r="AL42" i="3"/>
  <c r="AL43" i="3"/>
  <c r="AL44" i="3"/>
  <c r="AL45" i="3"/>
  <c r="AL46" i="3"/>
  <c r="AL47" i="3"/>
  <c r="AL48" i="3"/>
  <c r="AL49" i="3"/>
  <c r="AL50" i="3"/>
  <c r="AL51" i="3"/>
  <c r="AL52" i="3"/>
  <c r="AL53" i="3"/>
  <c r="AL54" i="3"/>
  <c r="AL55" i="3"/>
  <c r="AL56" i="3"/>
  <c r="AL57" i="3"/>
  <c r="AL58" i="3"/>
  <c r="AL59" i="3"/>
  <c r="AL60" i="3"/>
  <c r="AL61" i="3"/>
  <c r="AL62" i="3"/>
  <c r="AL63" i="3"/>
  <c r="AL64" i="3"/>
  <c r="AL65" i="3"/>
  <c r="AL66" i="3"/>
  <c r="AL67" i="3"/>
  <c r="AL68" i="3"/>
  <c r="AL69" i="3"/>
  <c r="AL70" i="3"/>
  <c r="AL71" i="3"/>
  <c r="AL72" i="3"/>
  <c r="AL73" i="3"/>
  <c r="AL74" i="3"/>
  <c r="AL75" i="3"/>
  <c r="AL76" i="3"/>
  <c r="AL77" i="3"/>
  <c r="AL78" i="3"/>
  <c r="AL79" i="3"/>
  <c r="AL80" i="3"/>
  <c r="AL81" i="3"/>
  <c r="AL82" i="3"/>
  <c r="AL83" i="3"/>
  <c r="AL84" i="3"/>
  <c r="AL85" i="3"/>
  <c r="AL86" i="3"/>
  <c r="AL87" i="3"/>
  <c r="AL88" i="3"/>
  <c r="AL89" i="3"/>
  <c r="AL90" i="3"/>
  <c r="AL91" i="3"/>
  <c r="AL92" i="3"/>
  <c r="AL93" i="3"/>
  <c r="AL94" i="3"/>
  <c r="AL95" i="3"/>
  <c r="AL96" i="3"/>
  <c r="AL97" i="3"/>
  <c r="AL98" i="3"/>
  <c r="AL99" i="3"/>
  <c r="AL100" i="3"/>
  <c r="AL101" i="3"/>
  <c r="AL102" i="3"/>
  <c r="AL103" i="3"/>
  <c r="AL104" i="3"/>
  <c r="AL105" i="3"/>
  <c r="AL106" i="3"/>
  <c r="AL107" i="3"/>
  <c r="AL108" i="3"/>
  <c r="AL109" i="3"/>
  <c r="AL110" i="3"/>
  <c r="AL111" i="3"/>
  <c r="AL112" i="3"/>
  <c r="AL113" i="3"/>
  <c r="AL114" i="3"/>
  <c r="AL115" i="3"/>
  <c r="AL116" i="3"/>
  <c r="AL117" i="3"/>
  <c r="AL118" i="3"/>
  <c r="AL119" i="3"/>
  <c r="AL120" i="3"/>
  <c r="AL121" i="3"/>
  <c r="AL122" i="3"/>
  <c r="AL123" i="3"/>
  <c r="AL124" i="3"/>
  <c r="AL125" i="3"/>
  <c r="AL126" i="3"/>
  <c r="AL127" i="3"/>
  <c r="AL128" i="3"/>
  <c r="AL129" i="3"/>
  <c r="AL130" i="3"/>
  <c r="AL131" i="3"/>
  <c r="AL132" i="3"/>
  <c r="AL133" i="3"/>
  <c r="AL134" i="3"/>
  <c r="AL135" i="3"/>
  <c r="AL11" i="3"/>
  <c r="AK12" i="3"/>
  <c r="AK13" i="3"/>
  <c r="AK14" i="3"/>
  <c r="AK15" i="3"/>
  <c r="AK16" i="3"/>
  <c r="AK17" i="3"/>
  <c r="AK18" i="3"/>
  <c r="AK19" i="3"/>
  <c r="AK20" i="3"/>
  <c r="AK21" i="3"/>
  <c r="AK22" i="3"/>
  <c r="AK23" i="3"/>
  <c r="AK24" i="3"/>
  <c r="AK25" i="3"/>
  <c r="AK26" i="3"/>
  <c r="AK27" i="3"/>
  <c r="AK28" i="3"/>
  <c r="AK29" i="3"/>
  <c r="AK30" i="3"/>
  <c r="AK31" i="3"/>
  <c r="AK32" i="3"/>
  <c r="AK33" i="3"/>
  <c r="AK34" i="3"/>
  <c r="AK35" i="3"/>
  <c r="AK36" i="3"/>
  <c r="AK37" i="3"/>
  <c r="AK38" i="3"/>
  <c r="AK39" i="3"/>
  <c r="AK40" i="3"/>
  <c r="AK41" i="3"/>
  <c r="AK42" i="3"/>
  <c r="AK43" i="3"/>
  <c r="AK44" i="3"/>
  <c r="AK45" i="3"/>
  <c r="AK46" i="3"/>
  <c r="AK47" i="3"/>
  <c r="AK48" i="3"/>
  <c r="AK49" i="3"/>
  <c r="AK50" i="3"/>
  <c r="AK51" i="3"/>
  <c r="AK52" i="3"/>
  <c r="AK53" i="3"/>
  <c r="AK54" i="3"/>
  <c r="AK55" i="3"/>
  <c r="AK56" i="3"/>
  <c r="AK57" i="3"/>
  <c r="AK58" i="3"/>
  <c r="AK59" i="3"/>
  <c r="AK60" i="3"/>
  <c r="AK61" i="3"/>
  <c r="AK62" i="3"/>
  <c r="AK63" i="3"/>
  <c r="AK64" i="3"/>
  <c r="AK65" i="3"/>
  <c r="AK66" i="3"/>
  <c r="AK67" i="3"/>
  <c r="AK68" i="3"/>
  <c r="AK69" i="3"/>
  <c r="AK70" i="3"/>
  <c r="AK71" i="3"/>
  <c r="AK72" i="3"/>
  <c r="AK73" i="3"/>
  <c r="AK74" i="3"/>
  <c r="AK75" i="3"/>
  <c r="AK76" i="3"/>
  <c r="AK77" i="3"/>
  <c r="AK78" i="3"/>
  <c r="AK79" i="3"/>
  <c r="AK80" i="3"/>
  <c r="AK81" i="3"/>
  <c r="AK82" i="3"/>
  <c r="AK83" i="3"/>
  <c r="AK84" i="3"/>
  <c r="AK85" i="3"/>
  <c r="AK86" i="3"/>
  <c r="AK87" i="3"/>
  <c r="AK88" i="3"/>
  <c r="AK89" i="3"/>
  <c r="AK90" i="3"/>
  <c r="AK91" i="3"/>
  <c r="AK92" i="3"/>
  <c r="AK93" i="3"/>
  <c r="AK94" i="3"/>
  <c r="AK95" i="3"/>
  <c r="AK96" i="3"/>
  <c r="AK97" i="3"/>
  <c r="AK98" i="3"/>
  <c r="AK99" i="3"/>
  <c r="AK100" i="3"/>
  <c r="AK101" i="3"/>
  <c r="AK102" i="3"/>
  <c r="AK103" i="3"/>
  <c r="AK104" i="3"/>
  <c r="AK105" i="3"/>
  <c r="AK106" i="3"/>
  <c r="AK107" i="3"/>
  <c r="AK108" i="3"/>
  <c r="AK109" i="3"/>
  <c r="AK110" i="3"/>
  <c r="AK111" i="3"/>
  <c r="AK112" i="3"/>
  <c r="AK113" i="3"/>
  <c r="AK114" i="3"/>
  <c r="AK115" i="3"/>
  <c r="AK116" i="3"/>
  <c r="AK117" i="3"/>
  <c r="AK118" i="3"/>
  <c r="AK119" i="3"/>
  <c r="AK120" i="3"/>
  <c r="AK121" i="3"/>
  <c r="AK122" i="3"/>
  <c r="AK123" i="3"/>
  <c r="AK124" i="3"/>
  <c r="AK125" i="3"/>
  <c r="AK126" i="3"/>
  <c r="AK127" i="3"/>
  <c r="AK128" i="3"/>
  <c r="AK129" i="3"/>
  <c r="AK130" i="3"/>
  <c r="AK131" i="3"/>
  <c r="AK132" i="3"/>
  <c r="AK133" i="3"/>
  <c r="AK134" i="3"/>
  <c r="AK135" i="3"/>
  <c r="AK11" i="3"/>
  <c r="X216" i="3" l="1"/>
  <c r="X217" i="3"/>
  <c r="X218" i="3"/>
  <c r="X219" i="3"/>
  <c r="X220" i="3"/>
  <c r="X221" i="3"/>
  <c r="X222" i="3"/>
  <c r="X223" i="3"/>
  <c r="X224" i="3"/>
  <c r="X225" i="3"/>
  <c r="X226" i="3"/>
  <c r="X227" i="3"/>
  <c r="X215" i="3"/>
  <c r="AD149" i="3"/>
  <c r="AH149" i="3" s="1"/>
  <c r="AD12" i="3"/>
  <c r="AH12" i="3" s="1"/>
  <c r="AD13" i="3"/>
  <c r="AH13" i="3" s="1"/>
  <c r="AD14" i="3"/>
  <c r="AH14" i="3" s="1"/>
  <c r="AD15" i="3"/>
  <c r="AH15" i="3" s="1"/>
  <c r="AD16" i="3"/>
  <c r="AH16" i="3" s="1"/>
  <c r="AD17" i="3"/>
  <c r="AH17" i="3" s="1"/>
  <c r="AD18" i="3"/>
  <c r="AH18" i="3" s="1"/>
  <c r="AD19" i="3"/>
  <c r="AH19" i="3" s="1"/>
  <c r="AD20" i="3"/>
  <c r="AH20" i="3" s="1"/>
  <c r="AD21" i="3"/>
  <c r="AH21" i="3" s="1"/>
  <c r="AD22" i="3"/>
  <c r="AH22" i="3" s="1"/>
  <c r="AD23" i="3"/>
  <c r="AH23" i="3" s="1"/>
  <c r="AD24" i="3"/>
  <c r="AH24" i="3" s="1"/>
  <c r="AD25" i="3"/>
  <c r="AH25" i="3" s="1"/>
  <c r="AD26" i="3"/>
  <c r="AH26" i="3" s="1"/>
  <c r="AD27" i="3"/>
  <c r="AH27" i="3" s="1"/>
  <c r="AD28" i="3"/>
  <c r="AH28" i="3" s="1"/>
  <c r="AD29" i="3"/>
  <c r="AH29" i="3" s="1"/>
  <c r="AD30" i="3"/>
  <c r="AH30" i="3" s="1"/>
  <c r="AD31" i="3"/>
  <c r="AH31" i="3" s="1"/>
  <c r="AD32" i="3"/>
  <c r="AH32" i="3" s="1"/>
  <c r="AD33" i="3"/>
  <c r="AH33" i="3" s="1"/>
  <c r="AD34" i="3"/>
  <c r="AH34" i="3" s="1"/>
  <c r="AD35" i="3"/>
  <c r="AH35" i="3" s="1"/>
  <c r="AD36" i="3"/>
  <c r="AH36" i="3" s="1"/>
  <c r="AD37" i="3"/>
  <c r="AH37" i="3" s="1"/>
  <c r="AD38" i="3"/>
  <c r="AH38" i="3" s="1"/>
  <c r="AD39" i="3"/>
  <c r="AH39" i="3" s="1"/>
  <c r="AD40" i="3"/>
  <c r="AH40" i="3" s="1"/>
  <c r="AD41" i="3"/>
  <c r="AH41" i="3" s="1"/>
  <c r="AD42" i="3"/>
  <c r="AH42" i="3" s="1"/>
  <c r="AD43" i="3"/>
  <c r="AH43" i="3" s="1"/>
  <c r="AD44" i="3"/>
  <c r="AH44" i="3" s="1"/>
  <c r="AD45" i="3"/>
  <c r="AH45" i="3" s="1"/>
  <c r="AD46" i="3"/>
  <c r="AH46" i="3" s="1"/>
  <c r="AD47" i="3"/>
  <c r="AH47" i="3" s="1"/>
  <c r="AD48" i="3"/>
  <c r="AH48" i="3" s="1"/>
  <c r="AD49" i="3"/>
  <c r="AH49" i="3" s="1"/>
  <c r="AD50" i="3"/>
  <c r="AH50" i="3" s="1"/>
  <c r="AD51" i="3"/>
  <c r="AH51" i="3" s="1"/>
  <c r="AD52" i="3"/>
  <c r="AH52" i="3" s="1"/>
  <c r="AD53" i="3"/>
  <c r="AH53" i="3" s="1"/>
  <c r="AD54" i="3"/>
  <c r="AH54" i="3" s="1"/>
  <c r="AD55" i="3"/>
  <c r="AH55" i="3" s="1"/>
  <c r="AD56" i="3"/>
  <c r="AH56" i="3" s="1"/>
  <c r="AD57" i="3"/>
  <c r="AH57" i="3" s="1"/>
  <c r="AD58" i="3"/>
  <c r="AH58" i="3" s="1"/>
  <c r="AD59" i="3"/>
  <c r="AH59" i="3" s="1"/>
  <c r="AD60" i="3"/>
  <c r="AH60" i="3" s="1"/>
  <c r="AD61" i="3"/>
  <c r="AH61" i="3" s="1"/>
  <c r="AD62" i="3"/>
  <c r="AH62" i="3" s="1"/>
  <c r="AD63" i="3"/>
  <c r="AH63" i="3" s="1"/>
  <c r="AD64" i="3"/>
  <c r="AH64" i="3" s="1"/>
  <c r="AD65" i="3"/>
  <c r="AH65" i="3" s="1"/>
  <c r="AD66" i="3"/>
  <c r="AH66" i="3" s="1"/>
  <c r="AD67" i="3"/>
  <c r="AH67" i="3" s="1"/>
  <c r="AD68" i="3"/>
  <c r="AH68" i="3" s="1"/>
  <c r="AD69" i="3"/>
  <c r="AH69" i="3" s="1"/>
  <c r="AD70" i="3"/>
  <c r="AH70" i="3" s="1"/>
  <c r="AD71" i="3"/>
  <c r="AH71" i="3" s="1"/>
  <c r="AD72" i="3"/>
  <c r="AH72" i="3" s="1"/>
  <c r="AD73" i="3"/>
  <c r="AH73" i="3" s="1"/>
  <c r="AD74" i="3"/>
  <c r="AH74" i="3" s="1"/>
  <c r="AD75" i="3"/>
  <c r="AH75" i="3" s="1"/>
  <c r="AD76" i="3"/>
  <c r="AH76" i="3" s="1"/>
  <c r="AD77" i="3"/>
  <c r="AH77" i="3" s="1"/>
  <c r="AD78" i="3"/>
  <c r="AH78" i="3" s="1"/>
  <c r="AD79" i="3"/>
  <c r="AH79" i="3" s="1"/>
  <c r="AD80" i="3"/>
  <c r="AH80" i="3" s="1"/>
  <c r="AD81" i="3"/>
  <c r="AH81" i="3" s="1"/>
  <c r="AD82" i="3"/>
  <c r="AH82" i="3" s="1"/>
  <c r="AD83" i="3"/>
  <c r="AH83" i="3" s="1"/>
  <c r="AD84" i="3"/>
  <c r="AH84" i="3" s="1"/>
  <c r="AD85" i="3"/>
  <c r="AH85" i="3" s="1"/>
  <c r="AD86" i="3"/>
  <c r="AH86" i="3" s="1"/>
  <c r="AD87" i="3"/>
  <c r="AH87" i="3" s="1"/>
  <c r="AD88" i="3"/>
  <c r="AH88" i="3" s="1"/>
  <c r="AD89" i="3"/>
  <c r="AH89" i="3" s="1"/>
  <c r="AD90" i="3"/>
  <c r="AH90" i="3" s="1"/>
  <c r="AD91" i="3"/>
  <c r="AH91" i="3" s="1"/>
  <c r="AD92" i="3"/>
  <c r="AH92" i="3" s="1"/>
  <c r="AD93" i="3"/>
  <c r="AH93" i="3" s="1"/>
  <c r="AD94" i="3"/>
  <c r="AH94" i="3" s="1"/>
  <c r="AD95" i="3"/>
  <c r="AH95" i="3" s="1"/>
  <c r="AD96" i="3"/>
  <c r="AH96" i="3" s="1"/>
  <c r="AD97" i="3"/>
  <c r="AH97" i="3" s="1"/>
  <c r="AD98" i="3"/>
  <c r="AH98" i="3" s="1"/>
  <c r="AD99" i="3"/>
  <c r="AH99" i="3" s="1"/>
  <c r="AD100" i="3"/>
  <c r="AH100" i="3" s="1"/>
  <c r="AD101" i="3"/>
  <c r="AH101" i="3" s="1"/>
  <c r="AD102" i="3"/>
  <c r="AH102" i="3" s="1"/>
  <c r="AD103" i="3"/>
  <c r="AH103" i="3" s="1"/>
  <c r="AD104" i="3"/>
  <c r="AH104" i="3" s="1"/>
  <c r="AD105" i="3"/>
  <c r="AH105" i="3" s="1"/>
  <c r="AD106" i="3"/>
  <c r="AH106" i="3" s="1"/>
  <c r="AD107" i="3"/>
  <c r="AH107" i="3" s="1"/>
  <c r="AD108" i="3"/>
  <c r="AH108" i="3" s="1"/>
  <c r="AD109" i="3"/>
  <c r="AH109" i="3" s="1"/>
  <c r="AD110" i="3"/>
  <c r="AH110" i="3" s="1"/>
  <c r="AD111" i="3"/>
  <c r="AH111" i="3" s="1"/>
  <c r="AD112" i="3"/>
  <c r="AH112" i="3" s="1"/>
  <c r="AD113" i="3"/>
  <c r="AH113" i="3" s="1"/>
  <c r="AD114" i="3"/>
  <c r="AH114" i="3" s="1"/>
  <c r="AD115" i="3"/>
  <c r="AH115" i="3" s="1"/>
  <c r="AD116" i="3"/>
  <c r="AH116" i="3" s="1"/>
  <c r="AD117" i="3"/>
  <c r="AH117" i="3" s="1"/>
  <c r="AD118" i="3"/>
  <c r="AH118" i="3" s="1"/>
  <c r="AD119" i="3"/>
  <c r="AH119" i="3" s="1"/>
  <c r="AD120" i="3"/>
  <c r="AH120" i="3" s="1"/>
  <c r="AD121" i="3"/>
  <c r="AH121" i="3" s="1"/>
  <c r="AD122" i="3"/>
  <c r="AH122" i="3" s="1"/>
  <c r="AD123" i="3"/>
  <c r="AH123" i="3" s="1"/>
  <c r="AD124" i="3"/>
  <c r="AH124" i="3" s="1"/>
  <c r="AD125" i="3"/>
  <c r="AH125" i="3" s="1"/>
  <c r="AD126" i="3"/>
  <c r="AH126" i="3" s="1"/>
  <c r="AD127" i="3"/>
  <c r="AH127" i="3" s="1"/>
  <c r="AD128" i="3"/>
  <c r="AH128" i="3" s="1"/>
  <c r="AD129" i="3"/>
  <c r="AH129" i="3" s="1"/>
  <c r="AD130" i="3"/>
  <c r="AH130" i="3" s="1"/>
  <c r="AD131" i="3"/>
  <c r="AH131" i="3" s="1"/>
  <c r="AD132" i="3"/>
  <c r="AH132" i="3" s="1"/>
  <c r="AD133" i="3"/>
  <c r="AH133" i="3" s="1"/>
  <c r="AD134" i="3"/>
  <c r="AH134" i="3" s="1"/>
  <c r="AD135" i="3"/>
  <c r="AH135" i="3" s="1"/>
  <c r="AD136" i="3"/>
  <c r="AH136" i="3" s="1"/>
  <c r="AD137" i="3"/>
  <c r="AH137" i="3" s="1"/>
  <c r="AD138" i="3"/>
  <c r="AH138" i="3" s="1"/>
  <c r="AD139" i="3"/>
  <c r="AH139" i="3" s="1"/>
  <c r="AD140" i="3"/>
  <c r="AH140" i="3" s="1"/>
  <c r="AD141" i="3"/>
  <c r="AH141" i="3" s="1"/>
  <c r="AD142" i="3"/>
  <c r="AH142" i="3" s="1"/>
  <c r="AD143" i="3"/>
  <c r="AH143" i="3" s="1"/>
  <c r="AD144" i="3"/>
  <c r="AH144" i="3" s="1"/>
  <c r="AD145" i="3"/>
  <c r="AH145" i="3" s="1"/>
  <c r="AD146" i="3"/>
  <c r="AH146" i="3" s="1"/>
  <c r="AD147" i="3"/>
  <c r="AH147" i="3" s="1"/>
  <c r="AD148" i="3"/>
  <c r="AH148" i="3" s="1"/>
  <c r="AD150" i="3"/>
  <c r="AH150" i="3" s="1"/>
  <c r="AD151" i="3"/>
  <c r="AH151" i="3" s="1"/>
  <c r="AD152" i="3"/>
  <c r="AH152" i="3" s="1"/>
  <c r="AD153" i="3"/>
  <c r="AH153" i="3" s="1"/>
  <c r="AD154" i="3"/>
  <c r="AH154" i="3" s="1"/>
  <c r="AD155" i="3"/>
  <c r="AH155" i="3" s="1"/>
  <c r="AD156" i="3"/>
  <c r="AH156" i="3" s="1"/>
  <c r="AD11" i="3"/>
  <c r="AH11" i="3" s="1"/>
  <c r="AC12" i="3"/>
  <c r="AG12" i="3" s="1"/>
  <c r="AC13" i="3"/>
  <c r="AG13" i="3" s="1"/>
  <c r="AC14" i="3"/>
  <c r="AG14" i="3" s="1"/>
  <c r="AC15" i="3"/>
  <c r="AG15" i="3" s="1"/>
  <c r="AC16" i="3"/>
  <c r="AG16" i="3" s="1"/>
  <c r="AC17" i="3"/>
  <c r="AG17" i="3" s="1"/>
  <c r="AC18" i="3"/>
  <c r="AG18" i="3" s="1"/>
  <c r="AC19" i="3"/>
  <c r="AG19" i="3" s="1"/>
  <c r="AC20" i="3"/>
  <c r="AG20" i="3" s="1"/>
  <c r="AC21" i="3"/>
  <c r="AG21" i="3" s="1"/>
  <c r="AC22" i="3"/>
  <c r="AG22" i="3" s="1"/>
  <c r="AC23" i="3"/>
  <c r="AG23" i="3" s="1"/>
  <c r="AC24" i="3"/>
  <c r="AG24" i="3" s="1"/>
  <c r="AC25" i="3"/>
  <c r="AG25" i="3" s="1"/>
  <c r="AC26" i="3"/>
  <c r="AG26" i="3" s="1"/>
  <c r="AC27" i="3"/>
  <c r="AG27" i="3" s="1"/>
  <c r="AC28" i="3"/>
  <c r="AG28" i="3" s="1"/>
  <c r="AC29" i="3"/>
  <c r="AG29" i="3" s="1"/>
  <c r="AC30" i="3"/>
  <c r="AG30" i="3" s="1"/>
  <c r="AC31" i="3"/>
  <c r="AG31" i="3" s="1"/>
  <c r="AC32" i="3"/>
  <c r="AG32" i="3" s="1"/>
  <c r="AC33" i="3"/>
  <c r="AG33" i="3" s="1"/>
  <c r="AC34" i="3"/>
  <c r="AG34" i="3" s="1"/>
  <c r="AC35" i="3"/>
  <c r="AG35" i="3" s="1"/>
  <c r="AC36" i="3"/>
  <c r="AG36" i="3" s="1"/>
  <c r="AC37" i="3"/>
  <c r="AG37" i="3" s="1"/>
  <c r="AC38" i="3"/>
  <c r="AG38" i="3" s="1"/>
  <c r="AC39" i="3"/>
  <c r="AG39" i="3" s="1"/>
  <c r="AC40" i="3"/>
  <c r="AG40" i="3" s="1"/>
  <c r="AC41" i="3"/>
  <c r="AG41" i="3" s="1"/>
  <c r="AC42" i="3"/>
  <c r="AG42" i="3" s="1"/>
  <c r="AC43" i="3"/>
  <c r="AG43" i="3" s="1"/>
  <c r="AC44" i="3"/>
  <c r="AG44" i="3" s="1"/>
  <c r="AC45" i="3"/>
  <c r="AG45" i="3" s="1"/>
  <c r="AC46" i="3"/>
  <c r="AG46" i="3" s="1"/>
  <c r="AC47" i="3"/>
  <c r="AG47" i="3" s="1"/>
  <c r="AC48" i="3"/>
  <c r="AG48" i="3" s="1"/>
  <c r="AC49" i="3"/>
  <c r="AG49" i="3" s="1"/>
  <c r="AC50" i="3"/>
  <c r="AG50" i="3" s="1"/>
  <c r="AC51" i="3"/>
  <c r="AG51" i="3" s="1"/>
  <c r="AC52" i="3"/>
  <c r="AG52" i="3" s="1"/>
  <c r="AC53" i="3"/>
  <c r="AG53" i="3" s="1"/>
  <c r="AC54" i="3"/>
  <c r="AG54" i="3" s="1"/>
  <c r="AC55" i="3"/>
  <c r="AG55" i="3" s="1"/>
  <c r="AC56" i="3"/>
  <c r="AG56" i="3" s="1"/>
  <c r="AC57" i="3"/>
  <c r="AG57" i="3" s="1"/>
  <c r="AC58" i="3"/>
  <c r="AG58" i="3" s="1"/>
  <c r="AC59" i="3"/>
  <c r="AG59" i="3" s="1"/>
  <c r="AC60" i="3"/>
  <c r="AG60" i="3" s="1"/>
  <c r="AC61" i="3"/>
  <c r="AG61" i="3" s="1"/>
  <c r="AC62" i="3"/>
  <c r="AG62" i="3" s="1"/>
  <c r="AC63" i="3"/>
  <c r="AG63" i="3" s="1"/>
  <c r="AC64" i="3"/>
  <c r="AG64" i="3" s="1"/>
  <c r="AC65" i="3"/>
  <c r="AG65" i="3" s="1"/>
  <c r="AC66" i="3"/>
  <c r="AG66" i="3" s="1"/>
  <c r="AC67" i="3"/>
  <c r="AG67" i="3" s="1"/>
  <c r="AC68" i="3"/>
  <c r="AG68" i="3" s="1"/>
  <c r="AC69" i="3"/>
  <c r="AG69" i="3" s="1"/>
  <c r="AC70" i="3"/>
  <c r="AG70" i="3" s="1"/>
  <c r="AC71" i="3"/>
  <c r="AG71" i="3" s="1"/>
  <c r="AC72" i="3"/>
  <c r="AG72" i="3" s="1"/>
  <c r="AC73" i="3"/>
  <c r="AG73" i="3" s="1"/>
  <c r="AC74" i="3"/>
  <c r="AG74" i="3" s="1"/>
  <c r="AC75" i="3"/>
  <c r="AG75" i="3" s="1"/>
  <c r="AC76" i="3"/>
  <c r="AG76" i="3" s="1"/>
  <c r="AC77" i="3"/>
  <c r="AG77" i="3" s="1"/>
  <c r="AC78" i="3"/>
  <c r="AG78" i="3" s="1"/>
  <c r="AC79" i="3"/>
  <c r="AG79" i="3" s="1"/>
  <c r="AC80" i="3"/>
  <c r="AG80" i="3" s="1"/>
  <c r="AC81" i="3"/>
  <c r="AG81" i="3" s="1"/>
  <c r="AC82" i="3"/>
  <c r="AG82" i="3" s="1"/>
  <c r="AC83" i="3"/>
  <c r="AG83" i="3" s="1"/>
  <c r="AC84" i="3"/>
  <c r="AG84" i="3" s="1"/>
  <c r="AC85" i="3"/>
  <c r="AG85" i="3" s="1"/>
  <c r="AC86" i="3"/>
  <c r="AG86" i="3" s="1"/>
  <c r="AC87" i="3"/>
  <c r="AG87" i="3" s="1"/>
  <c r="AC88" i="3"/>
  <c r="AG88" i="3" s="1"/>
  <c r="AC89" i="3"/>
  <c r="AG89" i="3" s="1"/>
  <c r="AC90" i="3"/>
  <c r="AG90" i="3" s="1"/>
  <c r="AC91" i="3"/>
  <c r="AG91" i="3" s="1"/>
  <c r="AC92" i="3"/>
  <c r="AG92" i="3" s="1"/>
  <c r="AC93" i="3"/>
  <c r="AG93" i="3" s="1"/>
  <c r="AC94" i="3"/>
  <c r="AG94" i="3" s="1"/>
  <c r="AC95" i="3"/>
  <c r="AG95" i="3" s="1"/>
  <c r="AC96" i="3"/>
  <c r="AG96" i="3" s="1"/>
  <c r="AC97" i="3"/>
  <c r="AG97" i="3" s="1"/>
  <c r="AC98" i="3"/>
  <c r="AG98" i="3" s="1"/>
  <c r="AC99" i="3"/>
  <c r="AG99" i="3" s="1"/>
  <c r="AC100" i="3"/>
  <c r="AG100" i="3" s="1"/>
  <c r="AC101" i="3"/>
  <c r="AG101" i="3" s="1"/>
  <c r="AC102" i="3"/>
  <c r="AG102" i="3" s="1"/>
  <c r="AC103" i="3"/>
  <c r="AG103" i="3" s="1"/>
  <c r="AC104" i="3"/>
  <c r="AG104" i="3" s="1"/>
  <c r="AC105" i="3"/>
  <c r="AG105" i="3" s="1"/>
  <c r="AC106" i="3"/>
  <c r="AG106" i="3" s="1"/>
  <c r="AC107" i="3"/>
  <c r="AG107" i="3" s="1"/>
  <c r="AC108" i="3"/>
  <c r="AG108" i="3" s="1"/>
  <c r="AC109" i="3"/>
  <c r="AG109" i="3" s="1"/>
  <c r="AC110" i="3"/>
  <c r="AG110" i="3" s="1"/>
  <c r="AC111" i="3"/>
  <c r="AG111" i="3" s="1"/>
  <c r="AC112" i="3"/>
  <c r="AG112" i="3" s="1"/>
  <c r="AC113" i="3"/>
  <c r="AG113" i="3" s="1"/>
  <c r="AC114" i="3"/>
  <c r="AG114" i="3" s="1"/>
  <c r="AC115" i="3"/>
  <c r="AG115" i="3" s="1"/>
  <c r="AC116" i="3"/>
  <c r="AG116" i="3" s="1"/>
  <c r="AC117" i="3"/>
  <c r="AG117" i="3" s="1"/>
  <c r="AC118" i="3"/>
  <c r="AG118" i="3" s="1"/>
  <c r="AC119" i="3"/>
  <c r="AG119" i="3" s="1"/>
  <c r="AC120" i="3"/>
  <c r="AG120" i="3" s="1"/>
  <c r="AC121" i="3"/>
  <c r="AG121" i="3" s="1"/>
  <c r="AC122" i="3"/>
  <c r="AG122" i="3" s="1"/>
  <c r="AC123" i="3"/>
  <c r="AG123" i="3" s="1"/>
  <c r="AC124" i="3"/>
  <c r="AG124" i="3" s="1"/>
  <c r="AC125" i="3"/>
  <c r="AG125" i="3" s="1"/>
  <c r="AC126" i="3"/>
  <c r="AG126" i="3" s="1"/>
  <c r="AC127" i="3"/>
  <c r="AG127" i="3" s="1"/>
  <c r="AC128" i="3"/>
  <c r="AG128" i="3" s="1"/>
  <c r="AC129" i="3"/>
  <c r="AG129" i="3" s="1"/>
  <c r="AC130" i="3"/>
  <c r="AG130" i="3" s="1"/>
  <c r="AC131" i="3"/>
  <c r="AG131" i="3" s="1"/>
  <c r="AC132" i="3"/>
  <c r="AG132" i="3" s="1"/>
  <c r="AC133" i="3"/>
  <c r="AG133" i="3" s="1"/>
  <c r="AC134" i="3"/>
  <c r="AG134" i="3" s="1"/>
  <c r="AC135" i="3"/>
  <c r="AG135" i="3" s="1"/>
  <c r="AC136" i="3"/>
  <c r="AG136" i="3" s="1"/>
  <c r="AC137" i="3"/>
  <c r="AG137" i="3" s="1"/>
  <c r="AC138" i="3"/>
  <c r="AG138" i="3" s="1"/>
  <c r="AC139" i="3"/>
  <c r="AG139" i="3" s="1"/>
  <c r="AC140" i="3"/>
  <c r="AG140" i="3" s="1"/>
  <c r="AC141" i="3"/>
  <c r="AG141" i="3" s="1"/>
  <c r="AC142" i="3"/>
  <c r="AG142" i="3" s="1"/>
  <c r="AC143" i="3"/>
  <c r="AG143" i="3" s="1"/>
  <c r="AC144" i="3"/>
  <c r="AG144" i="3" s="1"/>
  <c r="AC145" i="3"/>
  <c r="AG145" i="3" s="1"/>
  <c r="AC146" i="3"/>
  <c r="AG146" i="3" s="1"/>
  <c r="AC147" i="3"/>
  <c r="AG147" i="3" s="1"/>
  <c r="AC148" i="3"/>
  <c r="AG148" i="3" s="1"/>
  <c r="AC149" i="3"/>
  <c r="AG149" i="3" s="1"/>
  <c r="AC150" i="3"/>
  <c r="AG150" i="3" s="1"/>
  <c r="AC151" i="3"/>
  <c r="AG151" i="3" s="1"/>
  <c r="AC152" i="3"/>
  <c r="AG152" i="3" s="1"/>
  <c r="AC153" i="3"/>
  <c r="AG153" i="3" s="1"/>
  <c r="AC154" i="3"/>
  <c r="AG154" i="3" s="1"/>
  <c r="AC155" i="3"/>
  <c r="AG155" i="3" s="1"/>
  <c r="AC156" i="3"/>
  <c r="AG156" i="3" s="1"/>
  <c r="AC11" i="3"/>
  <c r="AG11" i="3" s="1"/>
  <c r="AB12" i="3"/>
  <c r="AF12" i="3" s="1"/>
  <c r="AB13" i="3"/>
  <c r="AF13" i="3" s="1"/>
  <c r="AB14" i="3"/>
  <c r="AF14" i="3" s="1"/>
  <c r="AB15" i="3"/>
  <c r="AF15" i="3" s="1"/>
  <c r="AB16" i="3"/>
  <c r="AF16" i="3" s="1"/>
  <c r="AB17" i="3"/>
  <c r="AF17" i="3" s="1"/>
  <c r="AB18" i="3"/>
  <c r="AF18" i="3" s="1"/>
  <c r="AB19" i="3"/>
  <c r="AF19" i="3" s="1"/>
  <c r="AB20" i="3"/>
  <c r="AF20" i="3" s="1"/>
  <c r="AB21" i="3"/>
  <c r="AF21" i="3" s="1"/>
  <c r="AB22" i="3"/>
  <c r="AF22" i="3" s="1"/>
  <c r="AB23" i="3"/>
  <c r="AF23" i="3" s="1"/>
  <c r="AB24" i="3"/>
  <c r="AF24" i="3" s="1"/>
  <c r="AB25" i="3"/>
  <c r="AF25" i="3" s="1"/>
  <c r="AB26" i="3"/>
  <c r="AF26" i="3" s="1"/>
  <c r="AB27" i="3"/>
  <c r="AF27" i="3" s="1"/>
  <c r="AB28" i="3"/>
  <c r="AF28" i="3" s="1"/>
  <c r="AB29" i="3"/>
  <c r="AF29" i="3" s="1"/>
  <c r="AB30" i="3"/>
  <c r="AF30" i="3" s="1"/>
  <c r="AB31" i="3"/>
  <c r="AF31" i="3" s="1"/>
  <c r="AB32" i="3"/>
  <c r="AF32" i="3" s="1"/>
  <c r="AB33" i="3"/>
  <c r="AF33" i="3" s="1"/>
  <c r="AB34" i="3"/>
  <c r="AF34" i="3" s="1"/>
  <c r="AB35" i="3"/>
  <c r="AF35" i="3" s="1"/>
  <c r="AB36" i="3"/>
  <c r="AF36" i="3" s="1"/>
  <c r="AB37" i="3"/>
  <c r="AF37" i="3" s="1"/>
  <c r="AB38" i="3"/>
  <c r="AF38" i="3" s="1"/>
  <c r="AB39" i="3"/>
  <c r="AF39" i="3" s="1"/>
  <c r="AB40" i="3"/>
  <c r="AF40" i="3" s="1"/>
  <c r="AB41" i="3"/>
  <c r="AF41" i="3" s="1"/>
  <c r="AB42" i="3"/>
  <c r="AF42" i="3" s="1"/>
  <c r="AB43" i="3"/>
  <c r="AF43" i="3" s="1"/>
  <c r="AB44" i="3"/>
  <c r="AF44" i="3" s="1"/>
  <c r="AB45" i="3"/>
  <c r="AF45" i="3" s="1"/>
  <c r="AB46" i="3"/>
  <c r="AF46" i="3" s="1"/>
  <c r="AB47" i="3"/>
  <c r="AF47" i="3" s="1"/>
  <c r="AB48" i="3"/>
  <c r="AF48" i="3" s="1"/>
  <c r="AB49" i="3"/>
  <c r="AF49" i="3" s="1"/>
  <c r="AB50" i="3"/>
  <c r="AF50" i="3" s="1"/>
  <c r="AB51" i="3"/>
  <c r="AF51" i="3" s="1"/>
  <c r="AB52" i="3"/>
  <c r="AF52" i="3" s="1"/>
  <c r="AB53" i="3"/>
  <c r="AF53" i="3" s="1"/>
  <c r="AB54" i="3"/>
  <c r="AF54" i="3" s="1"/>
  <c r="AB55" i="3"/>
  <c r="AF55" i="3" s="1"/>
  <c r="AB56" i="3"/>
  <c r="AF56" i="3" s="1"/>
  <c r="AB57" i="3"/>
  <c r="AF57" i="3" s="1"/>
  <c r="AB58" i="3"/>
  <c r="AF58" i="3" s="1"/>
  <c r="AB59" i="3"/>
  <c r="AF59" i="3" s="1"/>
  <c r="AB60" i="3"/>
  <c r="AF60" i="3" s="1"/>
  <c r="AB61" i="3"/>
  <c r="AF61" i="3" s="1"/>
  <c r="AB62" i="3"/>
  <c r="AF62" i="3" s="1"/>
  <c r="AB63" i="3"/>
  <c r="AF63" i="3" s="1"/>
  <c r="AB64" i="3"/>
  <c r="AF64" i="3" s="1"/>
  <c r="AB65" i="3"/>
  <c r="AF65" i="3" s="1"/>
  <c r="AB66" i="3"/>
  <c r="AF66" i="3" s="1"/>
  <c r="AB67" i="3"/>
  <c r="AF67" i="3" s="1"/>
  <c r="AB68" i="3"/>
  <c r="AF68" i="3" s="1"/>
  <c r="AB69" i="3"/>
  <c r="AF69" i="3" s="1"/>
  <c r="AB70" i="3"/>
  <c r="AF70" i="3" s="1"/>
  <c r="AB71" i="3"/>
  <c r="AF71" i="3" s="1"/>
  <c r="AB72" i="3"/>
  <c r="AF72" i="3" s="1"/>
  <c r="AB73" i="3"/>
  <c r="AF73" i="3" s="1"/>
  <c r="AB74" i="3"/>
  <c r="AF74" i="3" s="1"/>
  <c r="AB75" i="3"/>
  <c r="AF75" i="3" s="1"/>
  <c r="AB76" i="3"/>
  <c r="AF76" i="3" s="1"/>
  <c r="AB77" i="3"/>
  <c r="AF77" i="3" s="1"/>
  <c r="AB78" i="3"/>
  <c r="AF78" i="3" s="1"/>
  <c r="AB79" i="3"/>
  <c r="AF79" i="3" s="1"/>
  <c r="AB80" i="3"/>
  <c r="AF80" i="3" s="1"/>
  <c r="AB81" i="3"/>
  <c r="AF81" i="3" s="1"/>
  <c r="AB82" i="3"/>
  <c r="AF82" i="3" s="1"/>
  <c r="AB83" i="3"/>
  <c r="AF83" i="3" s="1"/>
  <c r="AB84" i="3"/>
  <c r="AF84" i="3" s="1"/>
  <c r="AB85" i="3"/>
  <c r="AF85" i="3" s="1"/>
  <c r="AB86" i="3"/>
  <c r="AF86" i="3" s="1"/>
  <c r="AB87" i="3"/>
  <c r="AF87" i="3" s="1"/>
  <c r="AB88" i="3"/>
  <c r="AF88" i="3" s="1"/>
  <c r="AB89" i="3"/>
  <c r="AF89" i="3" s="1"/>
  <c r="AB90" i="3"/>
  <c r="AF90" i="3" s="1"/>
  <c r="AB91" i="3"/>
  <c r="AF91" i="3" s="1"/>
  <c r="AB92" i="3"/>
  <c r="AF92" i="3" s="1"/>
  <c r="AB93" i="3"/>
  <c r="AF93" i="3" s="1"/>
  <c r="AB94" i="3"/>
  <c r="AF94" i="3" s="1"/>
  <c r="AB95" i="3"/>
  <c r="AF95" i="3" s="1"/>
  <c r="AB96" i="3"/>
  <c r="AF96" i="3" s="1"/>
  <c r="AB97" i="3"/>
  <c r="AF97" i="3" s="1"/>
  <c r="AB98" i="3"/>
  <c r="AF98" i="3" s="1"/>
  <c r="AB99" i="3"/>
  <c r="AF99" i="3" s="1"/>
  <c r="AB100" i="3"/>
  <c r="AF100" i="3" s="1"/>
  <c r="AB101" i="3"/>
  <c r="AF101" i="3" s="1"/>
  <c r="AB102" i="3"/>
  <c r="AF102" i="3" s="1"/>
  <c r="AB103" i="3"/>
  <c r="AF103" i="3" s="1"/>
  <c r="AB104" i="3"/>
  <c r="AF104" i="3" s="1"/>
  <c r="AB105" i="3"/>
  <c r="AF105" i="3" s="1"/>
  <c r="AB106" i="3"/>
  <c r="AF106" i="3" s="1"/>
  <c r="AB107" i="3"/>
  <c r="AF107" i="3" s="1"/>
  <c r="AB108" i="3"/>
  <c r="AF108" i="3" s="1"/>
  <c r="AB109" i="3"/>
  <c r="AF109" i="3" s="1"/>
  <c r="AB110" i="3"/>
  <c r="AF110" i="3" s="1"/>
  <c r="AB111" i="3"/>
  <c r="AF111" i="3" s="1"/>
  <c r="AB112" i="3"/>
  <c r="AF112" i="3" s="1"/>
  <c r="AB113" i="3"/>
  <c r="AF113" i="3" s="1"/>
  <c r="AB114" i="3"/>
  <c r="AF114" i="3" s="1"/>
  <c r="AB115" i="3"/>
  <c r="AF115" i="3" s="1"/>
  <c r="AB116" i="3"/>
  <c r="AF116" i="3" s="1"/>
  <c r="AB117" i="3"/>
  <c r="AF117" i="3" s="1"/>
  <c r="AB118" i="3"/>
  <c r="AF118" i="3" s="1"/>
  <c r="AB119" i="3"/>
  <c r="AF119" i="3" s="1"/>
  <c r="AB120" i="3"/>
  <c r="AF120" i="3" s="1"/>
  <c r="AB121" i="3"/>
  <c r="AF121" i="3" s="1"/>
  <c r="AB122" i="3"/>
  <c r="AF122" i="3" s="1"/>
  <c r="AB123" i="3"/>
  <c r="AF123" i="3" s="1"/>
  <c r="AB124" i="3"/>
  <c r="AF124" i="3" s="1"/>
  <c r="AB125" i="3"/>
  <c r="AF125" i="3" s="1"/>
  <c r="AB126" i="3"/>
  <c r="AF126" i="3" s="1"/>
  <c r="AB127" i="3"/>
  <c r="AF127" i="3" s="1"/>
  <c r="AB128" i="3"/>
  <c r="AF128" i="3" s="1"/>
  <c r="AB129" i="3"/>
  <c r="AF129" i="3" s="1"/>
  <c r="AB130" i="3"/>
  <c r="AF130" i="3" s="1"/>
  <c r="AB131" i="3"/>
  <c r="AF131" i="3" s="1"/>
  <c r="AB132" i="3"/>
  <c r="AF132" i="3" s="1"/>
  <c r="AB133" i="3"/>
  <c r="AF133" i="3" s="1"/>
  <c r="AB134" i="3"/>
  <c r="AF134" i="3" s="1"/>
  <c r="AB135" i="3"/>
  <c r="AF135" i="3" s="1"/>
  <c r="AB136" i="3"/>
  <c r="AF136" i="3" s="1"/>
  <c r="AB137" i="3"/>
  <c r="AF137" i="3" s="1"/>
  <c r="AB138" i="3"/>
  <c r="AF138" i="3" s="1"/>
  <c r="AB139" i="3"/>
  <c r="AF139" i="3" s="1"/>
  <c r="AB140" i="3"/>
  <c r="AF140" i="3" s="1"/>
  <c r="AB141" i="3"/>
  <c r="AF141" i="3" s="1"/>
  <c r="AB142" i="3"/>
  <c r="AF142" i="3" s="1"/>
  <c r="AB143" i="3"/>
  <c r="AF143" i="3" s="1"/>
  <c r="AB144" i="3"/>
  <c r="AF144" i="3" s="1"/>
  <c r="AB145" i="3"/>
  <c r="AF145" i="3" s="1"/>
  <c r="AB146" i="3"/>
  <c r="AF146" i="3" s="1"/>
  <c r="AB147" i="3"/>
  <c r="AF147" i="3" s="1"/>
  <c r="AB148" i="3"/>
  <c r="AF148" i="3" s="1"/>
  <c r="AB149" i="3"/>
  <c r="AF149" i="3" s="1"/>
  <c r="AB150" i="3"/>
  <c r="AF150" i="3" s="1"/>
  <c r="AB151" i="3"/>
  <c r="AF151" i="3" s="1"/>
  <c r="AB152" i="3"/>
  <c r="AF152" i="3" s="1"/>
  <c r="AB153" i="3"/>
  <c r="AF153" i="3" s="1"/>
  <c r="AB154" i="3"/>
  <c r="AF154" i="3" s="1"/>
  <c r="AB155" i="3"/>
  <c r="AF155" i="3" s="1"/>
  <c r="AB156" i="3"/>
  <c r="AF156" i="3" s="1"/>
  <c r="AB11" i="3"/>
  <c r="AF11" i="3" s="1"/>
  <c r="AA12" i="3"/>
  <c r="AE12" i="3" s="1"/>
  <c r="AA13" i="3"/>
  <c r="AE13" i="3" s="1"/>
  <c r="AA14" i="3"/>
  <c r="AE14" i="3" s="1"/>
  <c r="AA15" i="3"/>
  <c r="AE15" i="3" s="1"/>
  <c r="AA16" i="3"/>
  <c r="AE16" i="3" s="1"/>
  <c r="AA17" i="3"/>
  <c r="AE17" i="3" s="1"/>
  <c r="AA18" i="3"/>
  <c r="AE18" i="3" s="1"/>
  <c r="AA19" i="3"/>
  <c r="AE19" i="3" s="1"/>
  <c r="AA20" i="3"/>
  <c r="AE20" i="3" s="1"/>
  <c r="AA21" i="3"/>
  <c r="AE21" i="3" s="1"/>
  <c r="AA22" i="3"/>
  <c r="AE22" i="3" s="1"/>
  <c r="AA23" i="3"/>
  <c r="AE23" i="3" s="1"/>
  <c r="AA24" i="3"/>
  <c r="AE24" i="3" s="1"/>
  <c r="AA25" i="3"/>
  <c r="AE25" i="3" s="1"/>
  <c r="AA26" i="3"/>
  <c r="AE26" i="3" s="1"/>
  <c r="AA27" i="3"/>
  <c r="AE27" i="3" s="1"/>
  <c r="AA28" i="3"/>
  <c r="AE28" i="3" s="1"/>
  <c r="AA29" i="3"/>
  <c r="AE29" i="3" s="1"/>
  <c r="AA30" i="3"/>
  <c r="AE30" i="3" s="1"/>
  <c r="AA31" i="3"/>
  <c r="AE31" i="3" s="1"/>
  <c r="AA32" i="3"/>
  <c r="AE32" i="3" s="1"/>
  <c r="AA33" i="3"/>
  <c r="AE33" i="3" s="1"/>
  <c r="AA34" i="3"/>
  <c r="AE34" i="3" s="1"/>
  <c r="AA35" i="3"/>
  <c r="AE35" i="3" s="1"/>
  <c r="AA36" i="3"/>
  <c r="AE36" i="3" s="1"/>
  <c r="AA37" i="3"/>
  <c r="AE37" i="3" s="1"/>
  <c r="AA38" i="3"/>
  <c r="AE38" i="3" s="1"/>
  <c r="AA39" i="3"/>
  <c r="AE39" i="3" s="1"/>
  <c r="AA40" i="3"/>
  <c r="AE40" i="3" s="1"/>
  <c r="AA41" i="3"/>
  <c r="AE41" i="3" s="1"/>
  <c r="AA42" i="3"/>
  <c r="AE42" i="3" s="1"/>
  <c r="AA43" i="3"/>
  <c r="AE43" i="3" s="1"/>
  <c r="AA44" i="3"/>
  <c r="AE44" i="3" s="1"/>
  <c r="AA45" i="3"/>
  <c r="AE45" i="3" s="1"/>
  <c r="AA46" i="3"/>
  <c r="AE46" i="3" s="1"/>
  <c r="AA47" i="3"/>
  <c r="AE47" i="3" s="1"/>
  <c r="AA48" i="3"/>
  <c r="AE48" i="3" s="1"/>
  <c r="AA49" i="3"/>
  <c r="AE49" i="3" s="1"/>
  <c r="AA50" i="3"/>
  <c r="AE50" i="3" s="1"/>
  <c r="AA51" i="3"/>
  <c r="AE51" i="3" s="1"/>
  <c r="AA52" i="3"/>
  <c r="AE52" i="3" s="1"/>
  <c r="AA53" i="3"/>
  <c r="AE53" i="3" s="1"/>
  <c r="AA54" i="3"/>
  <c r="AE54" i="3" s="1"/>
  <c r="AA55" i="3"/>
  <c r="AE55" i="3" s="1"/>
  <c r="AA56" i="3"/>
  <c r="AE56" i="3" s="1"/>
  <c r="AA57" i="3"/>
  <c r="AE57" i="3" s="1"/>
  <c r="AA58" i="3"/>
  <c r="AE58" i="3" s="1"/>
  <c r="AA59" i="3"/>
  <c r="AE59" i="3" s="1"/>
  <c r="AA60" i="3"/>
  <c r="AE60" i="3" s="1"/>
  <c r="AA61" i="3"/>
  <c r="AE61" i="3" s="1"/>
  <c r="AA62" i="3"/>
  <c r="AE62" i="3" s="1"/>
  <c r="AA63" i="3"/>
  <c r="AE63" i="3" s="1"/>
  <c r="AA64" i="3"/>
  <c r="AE64" i="3" s="1"/>
  <c r="AA65" i="3"/>
  <c r="AE65" i="3" s="1"/>
  <c r="AA66" i="3"/>
  <c r="AE66" i="3" s="1"/>
  <c r="AA67" i="3"/>
  <c r="AE67" i="3" s="1"/>
  <c r="AA68" i="3"/>
  <c r="AE68" i="3" s="1"/>
  <c r="AA69" i="3"/>
  <c r="AE69" i="3" s="1"/>
  <c r="AA70" i="3"/>
  <c r="AE70" i="3" s="1"/>
  <c r="AA71" i="3"/>
  <c r="AE71" i="3" s="1"/>
  <c r="AA72" i="3"/>
  <c r="AE72" i="3" s="1"/>
  <c r="AA73" i="3"/>
  <c r="AE73" i="3" s="1"/>
  <c r="AA74" i="3"/>
  <c r="AE74" i="3" s="1"/>
  <c r="AA75" i="3"/>
  <c r="AE75" i="3" s="1"/>
  <c r="AA76" i="3"/>
  <c r="AE76" i="3" s="1"/>
  <c r="AA77" i="3"/>
  <c r="AE77" i="3" s="1"/>
  <c r="AA78" i="3"/>
  <c r="AE78" i="3" s="1"/>
  <c r="AA79" i="3"/>
  <c r="AE79" i="3" s="1"/>
  <c r="AA80" i="3"/>
  <c r="AE80" i="3" s="1"/>
  <c r="AA81" i="3"/>
  <c r="AE81" i="3" s="1"/>
  <c r="AA82" i="3"/>
  <c r="AE82" i="3" s="1"/>
  <c r="AA83" i="3"/>
  <c r="AE83" i="3" s="1"/>
  <c r="AA84" i="3"/>
  <c r="AE84" i="3" s="1"/>
  <c r="AA85" i="3"/>
  <c r="AE85" i="3" s="1"/>
  <c r="AA86" i="3"/>
  <c r="AE86" i="3" s="1"/>
  <c r="AA87" i="3"/>
  <c r="AE87" i="3" s="1"/>
  <c r="AA88" i="3"/>
  <c r="AE88" i="3" s="1"/>
  <c r="AA89" i="3"/>
  <c r="AE89" i="3" s="1"/>
  <c r="AA90" i="3"/>
  <c r="AE90" i="3" s="1"/>
  <c r="AA91" i="3"/>
  <c r="AE91" i="3" s="1"/>
  <c r="AA92" i="3"/>
  <c r="AE92" i="3" s="1"/>
  <c r="AA93" i="3"/>
  <c r="AE93" i="3" s="1"/>
  <c r="AA94" i="3"/>
  <c r="AE94" i="3" s="1"/>
  <c r="AA95" i="3"/>
  <c r="AE95" i="3" s="1"/>
  <c r="AA96" i="3"/>
  <c r="AE96" i="3" s="1"/>
  <c r="AA97" i="3"/>
  <c r="AE97" i="3" s="1"/>
  <c r="AA98" i="3"/>
  <c r="AE98" i="3" s="1"/>
  <c r="AA99" i="3"/>
  <c r="AE99" i="3" s="1"/>
  <c r="AA100" i="3"/>
  <c r="AE100" i="3" s="1"/>
  <c r="AA101" i="3"/>
  <c r="AE101" i="3" s="1"/>
  <c r="AA102" i="3"/>
  <c r="AE102" i="3" s="1"/>
  <c r="AA103" i="3"/>
  <c r="AE103" i="3" s="1"/>
  <c r="AA104" i="3"/>
  <c r="AE104" i="3" s="1"/>
  <c r="AA105" i="3"/>
  <c r="AE105" i="3" s="1"/>
  <c r="AA106" i="3"/>
  <c r="AE106" i="3" s="1"/>
  <c r="AA107" i="3"/>
  <c r="AE107" i="3" s="1"/>
  <c r="AA108" i="3"/>
  <c r="AE108" i="3" s="1"/>
  <c r="AA109" i="3"/>
  <c r="AE109" i="3" s="1"/>
  <c r="AA110" i="3"/>
  <c r="AE110" i="3" s="1"/>
  <c r="AA111" i="3"/>
  <c r="AE111" i="3" s="1"/>
  <c r="AA112" i="3"/>
  <c r="AE112" i="3" s="1"/>
  <c r="AA113" i="3"/>
  <c r="AE113" i="3" s="1"/>
  <c r="AA114" i="3"/>
  <c r="AE114" i="3" s="1"/>
  <c r="AA115" i="3"/>
  <c r="AE115" i="3" s="1"/>
  <c r="AA116" i="3"/>
  <c r="AE116" i="3" s="1"/>
  <c r="AA117" i="3"/>
  <c r="AE117" i="3" s="1"/>
  <c r="AA118" i="3"/>
  <c r="AE118" i="3" s="1"/>
  <c r="AA119" i="3"/>
  <c r="AE119" i="3" s="1"/>
  <c r="AA120" i="3"/>
  <c r="AE120" i="3" s="1"/>
  <c r="AA121" i="3"/>
  <c r="AE121" i="3" s="1"/>
  <c r="AA122" i="3"/>
  <c r="AE122" i="3" s="1"/>
  <c r="AA123" i="3"/>
  <c r="AE123" i="3" s="1"/>
  <c r="AA124" i="3"/>
  <c r="AE124" i="3" s="1"/>
  <c r="AA125" i="3"/>
  <c r="AE125" i="3" s="1"/>
  <c r="AA126" i="3"/>
  <c r="AE126" i="3" s="1"/>
  <c r="AA127" i="3"/>
  <c r="AE127" i="3" s="1"/>
  <c r="AA128" i="3"/>
  <c r="AE128" i="3" s="1"/>
  <c r="AA129" i="3"/>
  <c r="AE129" i="3" s="1"/>
  <c r="AA130" i="3"/>
  <c r="AE130" i="3" s="1"/>
  <c r="AA131" i="3"/>
  <c r="AE131" i="3" s="1"/>
  <c r="AA132" i="3"/>
  <c r="AE132" i="3" s="1"/>
  <c r="AA133" i="3"/>
  <c r="AE133" i="3" s="1"/>
  <c r="AA134" i="3"/>
  <c r="AE134" i="3" s="1"/>
  <c r="AA135" i="3"/>
  <c r="AE135" i="3" s="1"/>
  <c r="AA136" i="3"/>
  <c r="AE136" i="3" s="1"/>
  <c r="AA137" i="3"/>
  <c r="AE137" i="3" s="1"/>
  <c r="AA138" i="3"/>
  <c r="AE138" i="3" s="1"/>
  <c r="AA139" i="3"/>
  <c r="AE139" i="3" s="1"/>
  <c r="AA140" i="3"/>
  <c r="AE140" i="3" s="1"/>
  <c r="AA141" i="3"/>
  <c r="AE141" i="3" s="1"/>
  <c r="AA142" i="3"/>
  <c r="AE142" i="3" s="1"/>
  <c r="AA143" i="3"/>
  <c r="AE143" i="3" s="1"/>
  <c r="AA144" i="3"/>
  <c r="AE144" i="3" s="1"/>
  <c r="AA145" i="3"/>
  <c r="AE145" i="3" s="1"/>
  <c r="AA146" i="3"/>
  <c r="AE146" i="3" s="1"/>
  <c r="AA147" i="3"/>
  <c r="AE147" i="3" s="1"/>
  <c r="AA148" i="3"/>
  <c r="AE148" i="3" s="1"/>
  <c r="AA149" i="3"/>
  <c r="AE149" i="3" s="1"/>
  <c r="AA150" i="3"/>
  <c r="AE150" i="3" s="1"/>
  <c r="AA151" i="3"/>
  <c r="AE151" i="3" s="1"/>
  <c r="AA152" i="3"/>
  <c r="AE152" i="3" s="1"/>
  <c r="AA153" i="3"/>
  <c r="AE153" i="3" s="1"/>
  <c r="AA154" i="3"/>
  <c r="AE154" i="3" s="1"/>
  <c r="AA155" i="3"/>
  <c r="AE155" i="3" s="1"/>
  <c r="AA156" i="3"/>
  <c r="AE156" i="3" s="1"/>
  <c r="AA11" i="3"/>
  <c r="AE11" i="3" s="1"/>
  <c r="Z156" i="3"/>
  <c r="Y156" i="3" s="1"/>
  <c r="Z155" i="3"/>
  <c r="Y155" i="3" s="1"/>
  <c r="Z154" i="3"/>
  <c r="Y154" i="3" s="1"/>
  <c r="Z153" i="3"/>
  <c r="Y153" i="3" s="1"/>
  <c r="Z152" i="3"/>
  <c r="Y152" i="3" s="1"/>
  <c r="Z151" i="3"/>
  <c r="Y151" i="3" s="1"/>
  <c r="Z150" i="3"/>
  <c r="Y150" i="3" s="1"/>
  <c r="Z149" i="3"/>
  <c r="Y149" i="3" s="1"/>
  <c r="Z148" i="3"/>
  <c r="Y148" i="3" s="1"/>
  <c r="Z147" i="3"/>
  <c r="Y147" i="3" s="1"/>
  <c r="Z146" i="3"/>
  <c r="Y146" i="3" s="1"/>
  <c r="Z145" i="3"/>
  <c r="Y145" i="3" s="1"/>
  <c r="Z144" i="3"/>
  <c r="Y144" i="3" s="1"/>
  <c r="Z143" i="3"/>
  <c r="Y143" i="3" s="1"/>
  <c r="Z142" i="3"/>
  <c r="Y142" i="3" s="1"/>
  <c r="Z141" i="3"/>
  <c r="Y141" i="3" s="1"/>
  <c r="Z140" i="3"/>
  <c r="Y140" i="3" s="1"/>
  <c r="Z139" i="3"/>
  <c r="Y139" i="3" s="1"/>
  <c r="Z138" i="3"/>
  <c r="Y138" i="3" s="1"/>
  <c r="Z137" i="3"/>
  <c r="Y137" i="3" s="1"/>
  <c r="Z136" i="3"/>
  <c r="Y136" i="3" s="1"/>
  <c r="Z135" i="3"/>
  <c r="Y135" i="3" s="1"/>
  <c r="Z134" i="3"/>
  <c r="Y134" i="3" s="1"/>
  <c r="Z133" i="3"/>
  <c r="Y133" i="3" s="1"/>
  <c r="Z132" i="3"/>
  <c r="Y132" i="3" s="1"/>
  <c r="Z131" i="3"/>
  <c r="Y131" i="3" s="1"/>
  <c r="Z130" i="3"/>
  <c r="Y130" i="3" s="1"/>
  <c r="Z129" i="3"/>
  <c r="Y129" i="3" s="1"/>
  <c r="Z128" i="3"/>
  <c r="Y128" i="3" s="1"/>
  <c r="Z127" i="3"/>
  <c r="Y127" i="3" s="1"/>
  <c r="Z126" i="3"/>
  <c r="Y126" i="3" s="1"/>
  <c r="Z125" i="3"/>
  <c r="Y125" i="3" s="1"/>
  <c r="Z124" i="3"/>
  <c r="Y124" i="3" s="1"/>
  <c r="Z123" i="3"/>
  <c r="Y123" i="3" s="1"/>
  <c r="Z122" i="3"/>
  <c r="Y122" i="3" s="1"/>
  <c r="Z121" i="3"/>
  <c r="Y121" i="3" s="1"/>
  <c r="Z120" i="3"/>
  <c r="Y120" i="3" s="1"/>
  <c r="Z119" i="3"/>
  <c r="Y119" i="3" s="1"/>
  <c r="Z118" i="3"/>
  <c r="Y118" i="3" s="1"/>
  <c r="Z117" i="3"/>
  <c r="Y117" i="3" s="1"/>
  <c r="Z116" i="3"/>
  <c r="Y116" i="3" s="1"/>
  <c r="Z115" i="3"/>
  <c r="Y115" i="3" s="1"/>
  <c r="Z114" i="3"/>
  <c r="Y114" i="3" s="1"/>
  <c r="Z113" i="3"/>
  <c r="Y113" i="3" s="1"/>
  <c r="Z112" i="3"/>
  <c r="Y112" i="3" s="1"/>
  <c r="Z111" i="3"/>
  <c r="Y111" i="3" s="1"/>
  <c r="Z110" i="3"/>
  <c r="Y110" i="3" s="1"/>
  <c r="Z109" i="3"/>
  <c r="Y109" i="3" s="1"/>
  <c r="Z108" i="3"/>
  <c r="Y108" i="3" s="1"/>
  <c r="Z107" i="3"/>
  <c r="Y107" i="3" s="1"/>
  <c r="Z106" i="3"/>
  <c r="Y106" i="3" s="1"/>
  <c r="Z105" i="3"/>
  <c r="Y105" i="3" s="1"/>
  <c r="Z104" i="3"/>
  <c r="Y104" i="3" s="1"/>
  <c r="Z103" i="3"/>
  <c r="Y103" i="3" s="1"/>
  <c r="Z102" i="3"/>
  <c r="Y102" i="3" s="1"/>
  <c r="Z101" i="3"/>
  <c r="Y101" i="3" s="1"/>
  <c r="Z100" i="3"/>
  <c r="Y100" i="3" s="1"/>
  <c r="Z99" i="3"/>
  <c r="Y99" i="3" s="1"/>
  <c r="Z98" i="3"/>
  <c r="Y98" i="3" s="1"/>
  <c r="Z97" i="3"/>
  <c r="Y97" i="3" s="1"/>
  <c r="Z96" i="3"/>
  <c r="Y96" i="3" s="1"/>
  <c r="Z95" i="3"/>
  <c r="Y95" i="3" s="1"/>
  <c r="Z94" i="3"/>
  <c r="Y94" i="3" s="1"/>
  <c r="Z93" i="3"/>
  <c r="Y93" i="3" s="1"/>
  <c r="Z92" i="3"/>
  <c r="Y92" i="3" s="1"/>
  <c r="Z91" i="3"/>
  <c r="Y91" i="3" s="1"/>
  <c r="Z90" i="3"/>
  <c r="Y90" i="3" s="1"/>
  <c r="Z89" i="3"/>
  <c r="Y89" i="3" s="1"/>
  <c r="Z88" i="3"/>
  <c r="Y88" i="3" s="1"/>
  <c r="Z87" i="3"/>
  <c r="Y87" i="3" s="1"/>
  <c r="Z86" i="3"/>
  <c r="Y86" i="3" s="1"/>
  <c r="Z85" i="3"/>
  <c r="Y85" i="3" s="1"/>
  <c r="Z84" i="3"/>
  <c r="Y84" i="3" s="1"/>
  <c r="Z83" i="3"/>
  <c r="Y83" i="3" s="1"/>
  <c r="Z82" i="3"/>
  <c r="Y82" i="3" s="1"/>
  <c r="Z81" i="3"/>
  <c r="Y81" i="3" s="1"/>
  <c r="Z80" i="3"/>
  <c r="Y80" i="3" s="1"/>
  <c r="Z79" i="3"/>
  <c r="Y79" i="3" s="1"/>
  <c r="Z78" i="3"/>
  <c r="Y78" i="3" s="1"/>
  <c r="Z77" i="3"/>
  <c r="Y77" i="3" s="1"/>
  <c r="Z76" i="3"/>
  <c r="Y76" i="3" s="1"/>
  <c r="Z75" i="3"/>
  <c r="Y75" i="3" s="1"/>
  <c r="Z74" i="3"/>
  <c r="Y74" i="3" s="1"/>
  <c r="Z73" i="3"/>
  <c r="Y73" i="3" s="1"/>
  <c r="Z72" i="3"/>
  <c r="Y72" i="3" s="1"/>
  <c r="Z71" i="3"/>
  <c r="Y71" i="3" s="1"/>
  <c r="Z70" i="3"/>
  <c r="Y70" i="3" s="1"/>
  <c r="Z69" i="3"/>
  <c r="Y69" i="3" s="1"/>
  <c r="Z68" i="3"/>
  <c r="Y68" i="3" s="1"/>
  <c r="Z67" i="3"/>
  <c r="Y67" i="3" s="1"/>
  <c r="Z66" i="3"/>
  <c r="Y66" i="3" s="1"/>
  <c r="Z65" i="3"/>
  <c r="Y65" i="3" s="1"/>
  <c r="Z64" i="3"/>
  <c r="Y64" i="3" s="1"/>
  <c r="Z63" i="3"/>
  <c r="Y63" i="3" s="1"/>
  <c r="Z62" i="3"/>
  <c r="Y62" i="3" s="1"/>
  <c r="Z61" i="3"/>
  <c r="Y61" i="3" s="1"/>
  <c r="Z60" i="3"/>
  <c r="Y60" i="3" s="1"/>
  <c r="Z59" i="3"/>
  <c r="Y59" i="3" s="1"/>
  <c r="Z58" i="3"/>
  <c r="Y58" i="3" s="1"/>
  <c r="Z57" i="3"/>
  <c r="Y57" i="3" s="1"/>
  <c r="Z56" i="3"/>
  <c r="Y56" i="3" s="1"/>
  <c r="Z55" i="3"/>
  <c r="Y55" i="3" s="1"/>
  <c r="Z54" i="3"/>
  <c r="Y54" i="3" s="1"/>
  <c r="Z53" i="3"/>
  <c r="Y53" i="3" s="1"/>
  <c r="Z52" i="3"/>
  <c r="Y52" i="3" s="1"/>
  <c r="Z51" i="3"/>
  <c r="Y51" i="3" s="1"/>
  <c r="Z50" i="3"/>
  <c r="Y50" i="3" s="1"/>
  <c r="Z49" i="3"/>
  <c r="Y49" i="3" s="1"/>
  <c r="Z48" i="3"/>
  <c r="Y48" i="3" s="1"/>
  <c r="Z47" i="3"/>
  <c r="Y47" i="3" s="1"/>
  <c r="Z46" i="3"/>
  <c r="Y46" i="3" s="1"/>
  <c r="Z45" i="3"/>
  <c r="Y45" i="3" s="1"/>
  <c r="Z44" i="3"/>
  <c r="Y44" i="3" s="1"/>
  <c r="Z43" i="3"/>
  <c r="Y43" i="3" s="1"/>
  <c r="Z42" i="3"/>
  <c r="Y42" i="3" s="1"/>
  <c r="Z41" i="3"/>
  <c r="Y41" i="3" s="1"/>
  <c r="Z40" i="3"/>
  <c r="Y40" i="3" s="1"/>
  <c r="Z39" i="3"/>
  <c r="Y39" i="3" s="1"/>
  <c r="Z38" i="3"/>
  <c r="Y38" i="3" s="1"/>
  <c r="Z37" i="3"/>
  <c r="Y37" i="3" s="1"/>
  <c r="Z36" i="3"/>
  <c r="Y36" i="3" s="1"/>
  <c r="Z35" i="3"/>
  <c r="Y35" i="3" s="1"/>
  <c r="Z34" i="3"/>
  <c r="Y34" i="3" s="1"/>
  <c r="Z33" i="3"/>
  <c r="Y33" i="3" s="1"/>
  <c r="Z32" i="3"/>
  <c r="Y32" i="3" s="1"/>
  <c r="Z31" i="3"/>
  <c r="Y31" i="3" s="1"/>
  <c r="Z30" i="3"/>
  <c r="Y30" i="3" s="1"/>
  <c r="Z29" i="3"/>
  <c r="Y29" i="3" s="1"/>
  <c r="Z28" i="3"/>
  <c r="Y28" i="3" s="1"/>
  <c r="Z27" i="3"/>
  <c r="Y27" i="3" s="1"/>
  <c r="Z26" i="3"/>
  <c r="Y26" i="3" s="1"/>
  <c r="Z25" i="3"/>
  <c r="Y25" i="3" s="1"/>
  <c r="Z24" i="3"/>
  <c r="Y24" i="3" s="1"/>
  <c r="Z23" i="3"/>
  <c r="Y23" i="3" s="1"/>
  <c r="Z22" i="3"/>
  <c r="Y22" i="3" s="1"/>
  <c r="Z21" i="3"/>
  <c r="Y21" i="3" s="1"/>
  <c r="Z20" i="3"/>
  <c r="Y20" i="3" s="1"/>
  <c r="Z19" i="3"/>
  <c r="Y19" i="3" s="1"/>
  <c r="Z18" i="3"/>
  <c r="Y18" i="3" s="1"/>
  <c r="Z17" i="3"/>
  <c r="Y17" i="3" s="1"/>
  <c r="Z16" i="3"/>
  <c r="Y16" i="3" s="1"/>
  <c r="Z15" i="3"/>
  <c r="Y15" i="3" s="1"/>
  <c r="Z14" i="3"/>
  <c r="Y14" i="3" s="1"/>
  <c r="Z13" i="3"/>
  <c r="Y13" i="3" s="1"/>
  <c r="Z12" i="3"/>
  <c r="Y12" i="3" s="1"/>
  <c r="Z11" i="3"/>
  <c r="Y11" i="3" s="1"/>
  <c r="R227" i="3"/>
  <c r="Q227" i="3"/>
  <c r="P227" i="3"/>
  <c r="O227" i="3"/>
  <c r="N227" i="3"/>
  <c r="M227" i="3"/>
  <c r="L227" i="3"/>
  <c r="K227" i="3"/>
  <c r="J227" i="3"/>
  <c r="R226" i="3"/>
  <c r="Q226" i="3"/>
  <c r="P226" i="3"/>
  <c r="O226" i="3"/>
  <c r="N226" i="3"/>
  <c r="M226" i="3"/>
  <c r="L226" i="3"/>
  <c r="K226" i="3"/>
  <c r="J226" i="3"/>
  <c r="R225" i="3"/>
  <c r="Q225" i="3"/>
  <c r="P225" i="3"/>
  <c r="O225" i="3"/>
  <c r="N225" i="3"/>
  <c r="M225" i="3"/>
  <c r="L225" i="3"/>
  <c r="K225" i="3"/>
  <c r="J225" i="3"/>
  <c r="R224" i="3"/>
  <c r="Q224" i="3"/>
  <c r="P224" i="3"/>
  <c r="O224" i="3"/>
  <c r="N224" i="3"/>
  <c r="M224" i="3"/>
  <c r="L224" i="3"/>
  <c r="K224" i="3"/>
  <c r="J224" i="3"/>
  <c r="R223" i="3"/>
  <c r="Q223" i="3"/>
  <c r="P223" i="3"/>
  <c r="O223" i="3"/>
  <c r="N223" i="3"/>
  <c r="M223" i="3"/>
  <c r="L223" i="3"/>
  <c r="K223" i="3"/>
  <c r="J223" i="3"/>
  <c r="R222" i="3"/>
  <c r="Q222" i="3"/>
  <c r="P222" i="3"/>
  <c r="O222" i="3"/>
  <c r="N222" i="3"/>
  <c r="M222" i="3"/>
  <c r="L222" i="3"/>
  <c r="K222" i="3"/>
  <c r="J222" i="3"/>
  <c r="R221" i="3"/>
  <c r="Q221" i="3"/>
  <c r="P221" i="3"/>
  <c r="O221" i="3"/>
  <c r="N221" i="3"/>
  <c r="M221" i="3"/>
  <c r="L221" i="3"/>
  <c r="K221" i="3"/>
  <c r="J221" i="3"/>
  <c r="R220" i="3"/>
  <c r="Q220" i="3"/>
  <c r="P220" i="3"/>
  <c r="O220" i="3"/>
  <c r="N220" i="3"/>
  <c r="M220" i="3"/>
  <c r="L220" i="3"/>
  <c r="K220" i="3"/>
  <c r="J220" i="3"/>
  <c r="R219" i="3"/>
  <c r="Q219" i="3"/>
  <c r="P219" i="3"/>
  <c r="O219" i="3"/>
  <c r="N219" i="3"/>
  <c r="M219" i="3"/>
  <c r="L219" i="3"/>
  <c r="K219" i="3"/>
  <c r="J219" i="3"/>
  <c r="R218" i="3"/>
  <c r="Q218" i="3"/>
  <c r="P218" i="3"/>
  <c r="O218" i="3"/>
  <c r="N218" i="3"/>
  <c r="M218" i="3"/>
  <c r="L218" i="3"/>
  <c r="K218" i="3"/>
  <c r="J218" i="3"/>
  <c r="R217" i="3"/>
  <c r="Q217" i="3"/>
  <c r="P217" i="3"/>
  <c r="O217" i="3"/>
  <c r="N217" i="3"/>
  <c r="M217" i="3"/>
  <c r="L217" i="3"/>
  <c r="K217" i="3"/>
  <c r="J217" i="3"/>
  <c r="R216" i="3"/>
  <c r="Q216" i="3"/>
  <c r="P216" i="3"/>
  <c r="O216" i="3"/>
  <c r="N216" i="3"/>
  <c r="M216" i="3"/>
  <c r="L216" i="3"/>
  <c r="K216" i="3"/>
  <c r="J216" i="3"/>
  <c r="R215" i="3"/>
  <c r="Q215" i="3"/>
  <c r="P215" i="3"/>
  <c r="O215" i="3"/>
  <c r="N215" i="3"/>
  <c r="M215" i="3"/>
  <c r="L215" i="3"/>
  <c r="K215" i="3"/>
  <c r="J215" i="3"/>
  <c r="R214" i="3"/>
  <c r="Q214" i="3"/>
  <c r="P214" i="3"/>
  <c r="O214" i="3"/>
  <c r="N214" i="3"/>
  <c r="M214" i="3"/>
  <c r="L214" i="3"/>
  <c r="K214" i="3"/>
  <c r="J214" i="3"/>
  <c r="R212" i="3"/>
  <c r="Q212" i="3"/>
  <c r="P212" i="3"/>
  <c r="O212" i="3"/>
  <c r="N212" i="3"/>
  <c r="M212" i="3"/>
  <c r="L212" i="3"/>
  <c r="K212" i="3"/>
  <c r="J212" i="3"/>
  <c r="R211" i="3"/>
  <c r="Q211" i="3"/>
  <c r="P211" i="3"/>
  <c r="O211" i="3"/>
  <c r="N211" i="3"/>
  <c r="M211" i="3"/>
  <c r="L211" i="3"/>
  <c r="K211" i="3"/>
  <c r="J211" i="3"/>
  <c r="R210" i="3"/>
  <c r="Q210" i="3"/>
  <c r="P210" i="3"/>
  <c r="O210" i="3"/>
  <c r="N210" i="3"/>
  <c r="M210" i="3"/>
  <c r="L210" i="3"/>
  <c r="K210" i="3"/>
  <c r="J210" i="3"/>
  <c r="R209" i="3"/>
  <c r="Q209" i="3"/>
  <c r="P209" i="3"/>
  <c r="O209" i="3"/>
  <c r="N209" i="3"/>
  <c r="M209" i="3"/>
  <c r="L209" i="3"/>
  <c r="K209" i="3"/>
  <c r="J209" i="3"/>
  <c r="R208" i="3"/>
  <c r="Q208" i="3"/>
  <c r="P208" i="3"/>
  <c r="O208" i="3"/>
  <c r="N208" i="3"/>
  <c r="M208" i="3"/>
  <c r="L208" i="3"/>
  <c r="K208" i="3"/>
  <c r="J208" i="3"/>
  <c r="R207" i="3"/>
  <c r="Q207" i="3"/>
  <c r="P207" i="3"/>
  <c r="O207" i="3"/>
  <c r="N207" i="3"/>
  <c r="M207" i="3"/>
  <c r="L207" i="3"/>
  <c r="K207" i="3"/>
  <c r="J207" i="3"/>
  <c r="R206" i="3"/>
  <c r="Q206" i="3"/>
  <c r="P206" i="3"/>
  <c r="O206" i="3"/>
  <c r="N206" i="3"/>
  <c r="M206" i="3"/>
  <c r="L206" i="3"/>
  <c r="K206" i="3"/>
  <c r="J206" i="3"/>
  <c r="R205" i="3"/>
  <c r="Q205" i="3"/>
  <c r="P205" i="3"/>
  <c r="O205" i="3"/>
  <c r="N205" i="3"/>
  <c r="M205" i="3"/>
  <c r="L205" i="3"/>
  <c r="K205" i="3"/>
  <c r="J205" i="3"/>
  <c r="R204" i="3"/>
  <c r="Q204" i="3"/>
  <c r="P204" i="3"/>
  <c r="O204" i="3"/>
  <c r="N204" i="3"/>
  <c r="M204" i="3"/>
  <c r="L204" i="3"/>
  <c r="K204" i="3"/>
  <c r="J204" i="3"/>
  <c r="R203" i="3"/>
  <c r="Q203" i="3"/>
  <c r="P203" i="3"/>
  <c r="O203" i="3"/>
  <c r="N203" i="3"/>
  <c r="M203" i="3"/>
  <c r="L203" i="3"/>
  <c r="K203" i="3"/>
  <c r="J203" i="3"/>
  <c r="R202" i="3"/>
  <c r="Q202" i="3"/>
  <c r="P202" i="3"/>
  <c r="O202" i="3"/>
  <c r="N202" i="3"/>
  <c r="M202" i="3"/>
  <c r="L202" i="3"/>
  <c r="K202" i="3"/>
  <c r="J202" i="3"/>
  <c r="R201" i="3"/>
  <c r="Q201" i="3"/>
  <c r="P201" i="3"/>
  <c r="O201" i="3"/>
  <c r="N201" i="3"/>
  <c r="M201" i="3"/>
  <c r="L201" i="3"/>
  <c r="K201" i="3"/>
  <c r="J201" i="3"/>
  <c r="R200" i="3"/>
  <c r="Q200" i="3"/>
  <c r="P200" i="3"/>
  <c r="O200" i="3"/>
  <c r="N200" i="3"/>
  <c r="M200" i="3"/>
  <c r="L200" i="3"/>
  <c r="K200" i="3"/>
  <c r="J200" i="3"/>
  <c r="R199" i="3"/>
  <c r="Q199" i="3"/>
  <c r="P199" i="3"/>
  <c r="O199" i="3"/>
  <c r="N199" i="3"/>
  <c r="M199" i="3"/>
  <c r="L199" i="3"/>
  <c r="K199" i="3"/>
  <c r="J199" i="3"/>
  <c r="R198" i="3"/>
  <c r="Q198" i="3"/>
  <c r="P198" i="3"/>
  <c r="O198" i="3"/>
  <c r="N198" i="3"/>
  <c r="M198" i="3"/>
  <c r="L198" i="3"/>
  <c r="K198" i="3"/>
  <c r="J198" i="3"/>
  <c r="R197" i="3"/>
  <c r="Q197" i="3"/>
  <c r="P197" i="3"/>
  <c r="O197" i="3"/>
  <c r="N197" i="3"/>
  <c r="M197" i="3"/>
  <c r="L197" i="3"/>
  <c r="K197" i="3"/>
  <c r="J197" i="3"/>
  <c r="R196" i="3"/>
  <c r="Q196" i="3"/>
  <c r="P196" i="3"/>
  <c r="O196" i="3"/>
  <c r="N196" i="3"/>
  <c r="M196" i="3"/>
  <c r="L196" i="3"/>
  <c r="K196" i="3"/>
  <c r="J196" i="3"/>
  <c r="R195" i="3"/>
  <c r="Q195" i="3"/>
  <c r="P195" i="3"/>
  <c r="O195" i="3"/>
  <c r="N195" i="3"/>
  <c r="M195" i="3"/>
  <c r="L195" i="3"/>
  <c r="K195" i="3"/>
  <c r="J195" i="3"/>
  <c r="R194" i="3"/>
  <c r="Q194" i="3"/>
  <c r="P194" i="3"/>
  <c r="O194" i="3"/>
  <c r="N194" i="3"/>
  <c r="M194" i="3"/>
  <c r="L194" i="3"/>
  <c r="K194" i="3"/>
  <c r="J194" i="3"/>
  <c r="R193" i="3"/>
  <c r="Q193" i="3"/>
  <c r="P193" i="3"/>
  <c r="O193" i="3"/>
  <c r="N193" i="3"/>
  <c r="M193" i="3"/>
  <c r="L193" i="3"/>
  <c r="K193" i="3"/>
  <c r="J193" i="3"/>
  <c r="R192" i="3"/>
  <c r="Q192" i="3"/>
  <c r="P192" i="3"/>
  <c r="O192" i="3"/>
  <c r="N192" i="3"/>
  <c r="M192" i="3"/>
  <c r="L192" i="3"/>
  <c r="K192" i="3"/>
  <c r="J192" i="3"/>
  <c r="R191" i="3"/>
  <c r="Q191" i="3"/>
  <c r="P191" i="3"/>
  <c r="O191" i="3"/>
  <c r="N191" i="3"/>
  <c r="M191" i="3"/>
  <c r="L191" i="3"/>
  <c r="K191" i="3"/>
  <c r="J191" i="3"/>
  <c r="R190" i="3"/>
  <c r="Q190" i="3"/>
  <c r="P190" i="3"/>
  <c r="O190" i="3"/>
  <c r="N190" i="3"/>
  <c r="M190" i="3"/>
  <c r="L190" i="3"/>
  <c r="K190" i="3"/>
  <c r="J190" i="3"/>
  <c r="R189" i="3"/>
  <c r="Q189" i="3"/>
  <c r="P189" i="3"/>
  <c r="O189" i="3"/>
  <c r="N189" i="3"/>
  <c r="M189" i="3"/>
  <c r="L189" i="3"/>
  <c r="K189" i="3"/>
  <c r="J189" i="3"/>
  <c r="R188" i="3"/>
  <c r="Q188" i="3"/>
  <c r="P188" i="3"/>
  <c r="O188" i="3"/>
  <c r="N188" i="3"/>
  <c r="M188" i="3"/>
  <c r="L188" i="3"/>
  <c r="K188" i="3"/>
  <c r="J188" i="3"/>
  <c r="R187" i="3"/>
  <c r="Q187" i="3"/>
  <c r="P187" i="3"/>
  <c r="O187" i="3"/>
  <c r="N187" i="3"/>
  <c r="M187" i="3"/>
  <c r="L187" i="3"/>
  <c r="K187" i="3"/>
  <c r="J187" i="3"/>
  <c r="R186" i="3"/>
  <c r="Q186" i="3"/>
  <c r="P186" i="3"/>
  <c r="O186" i="3"/>
  <c r="N186" i="3"/>
  <c r="M186" i="3"/>
  <c r="L186" i="3"/>
  <c r="K186" i="3"/>
  <c r="J186" i="3"/>
  <c r="R185" i="3"/>
  <c r="Q185" i="3"/>
  <c r="P185" i="3"/>
  <c r="O185" i="3"/>
  <c r="N185" i="3"/>
  <c r="M185" i="3"/>
  <c r="L185" i="3"/>
  <c r="K185" i="3"/>
  <c r="J185" i="3"/>
  <c r="R184" i="3"/>
  <c r="Q184" i="3"/>
  <c r="P184" i="3"/>
  <c r="O184" i="3"/>
  <c r="N184" i="3"/>
  <c r="M184" i="3"/>
  <c r="L184" i="3"/>
  <c r="K184" i="3"/>
  <c r="J184" i="3"/>
  <c r="R183" i="3"/>
  <c r="Q183" i="3"/>
  <c r="P183" i="3"/>
  <c r="O183" i="3"/>
  <c r="N183" i="3"/>
  <c r="M183" i="3"/>
  <c r="L183" i="3"/>
  <c r="K183" i="3"/>
  <c r="J183" i="3"/>
  <c r="R182" i="3"/>
  <c r="Q182" i="3"/>
  <c r="P182" i="3"/>
  <c r="O182" i="3"/>
  <c r="N182" i="3"/>
  <c r="M182" i="3"/>
  <c r="L182" i="3"/>
  <c r="K182" i="3"/>
  <c r="J182" i="3"/>
  <c r="R181" i="3"/>
  <c r="Q181" i="3"/>
  <c r="P181" i="3"/>
  <c r="O181" i="3"/>
  <c r="N181" i="3"/>
  <c r="M181" i="3"/>
  <c r="L181" i="3"/>
  <c r="K181" i="3"/>
  <c r="J181" i="3"/>
  <c r="R180" i="3"/>
  <c r="Q180" i="3"/>
  <c r="P180" i="3"/>
  <c r="O180" i="3"/>
  <c r="N180" i="3"/>
  <c r="M180" i="3"/>
  <c r="L180" i="3"/>
  <c r="K180" i="3"/>
  <c r="J180" i="3"/>
  <c r="R179" i="3"/>
  <c r="Q179" i="3"/>
  <c r="P179" i="3"/>
  <c r="O179" i="3"/>
  <c r="N179" i="3"/>
  <c r="M179" i="3"/>
  <c r="L179" i="3"/>
  <c r="K179" i="3"/>
  <c r="J179" i="3"/>
  <c r="R178" i="3"/>
  <c r="Q178" i="3"/>
  <c r="P178" i="3"/>
  <c r="O178" i="3"/>
  <c r="N178" i="3"/>
  <c r="M178" i="3"/>
  <c r="L178" i="3"/>
  <c r="K178" i="3"/>
  <c r="J178" i="3"/>
  <c r="R177" i="3"/>
  <c r="Q177" i="3"/>
  <c r="P177" i="3"/>
  <c r="O177" i="3"/>
  <c r="N177" i="3"/>
  <c r="M177" i="3"/>
  <c r="L177" i="3"/>
  <c r="K177" i="3"/>
  <c r="J177" i="3"/>
  <c r="R176" i="3"/>
  <c r="Q176" i="3"/>
  <c r="P176" i="3"/>
  <c r="O176" i="3"/>
  <c r="N176" i="3"/>
  <c r="M176" i="3"/>
  <c r="L176" i="3"/>
  <c r="K176" i="3"/>
  <c r="J176" i="3"/>
  <c r="R175" i="3"/>
  <c r="Q175" i="3"/>
  <c r="P175" i="3"/>
  <c r="O175" i="3"/>
  <c r="N175" i="3"/>
  <c r="M175" i="3"/>
  <c r="L175" i="3"/>
  <c r="K175" i="3"/>
  <c r="J175" i="3"/>
  <c r="R174" i="3"/>
  <c r="Q174" i="3"/>
  <c r="P174" i="3"/>
  <c r="O174" i="3"/>
  <c r="N174" i="3"/>
  <c r="M174" i="3"/>
  <c r="L174" i="3"/>
  <c r="K174" i="3"/>
  <c r="J174" i="3"/>
  <c r="R173" i="3"/>
  <c r="Q173" i="3"/>
  <c r="P173" i="3"/>
  <c r="O173" i="3"/>
  <c r="N173" i="3"/>
  <c r="M173" i="3"/>
  <c r="L173" i="3"/>
  <c r="K173" i="3"/>
  <c r="J173" i="3"/>
  <c r="R172" i="3"/>
  <c r="Q172" i="3"/>
  <c r="P172" i="3"/>
  <c r="O172" i="3"/>
  <c r="N172" i="3"/>
  <c r="M172" i="3"/>
  <c r="L172" i="3"/>
  <c r="K172" i="3"/>
  <c r="J172" i="3"/>
  <c r="R171" i="3"/>
  <c r="Q171" i="3"/>
  <c r="P171" i="3"/>
  <c r="O171" i="3"/>
  <c r="N171" i="3"/>
  <c r="M171" i="3"/>
  <c r="L171" i="3"/>
  <c r="K171" i="3"/>
  <c r="J171" i="3"/>
  <c r="R170" i="3"/>
  <c r="Q170" i="3"/>
  <c r="P170" i="3"/>
  <c r="O170" i="3"/>
  <c r="N170" i="3"/>
  <c r="M170" i="3"/>
  <c r="L170" i="3"/>
  <c r="K170" i="3"/>
  <c r="J170" i="3"/>
  <c r="R169" i="3"/>
  <c r="Q169" i="3"/>
  <c r="P169" i="3"/>
  <c r="O169" i="3"/>
  <c r="N169" i="3"/>
  <c r="M169" i="3"/>
  <c r="L169" i="3"/>
  <c r="K169" i="3"/>
  <c r="J169" i="3"/>
  <c r="R168" i="3"/>
  <c r="Q168" i="3"/>
  <c r="P168" i="3"/>
  <c r="O168" i="3"/>
  <c r="N168" i="3"/>
  <c r="M168" i="3"/>
  <c r="L168" i="3"/>
  <c r="K168" i="3"/>
  <c r="J168" i="3"/>
  <c r="R167" i="3"/>
  <c r="Q167" i="3"/>
  <c r="P167" i="3"/>
  <c r="O167" i="3"/>
  <c r="N167" i="3"/>
  <c r="M167" i="3"/>
  <c r="L167" i="3"/>
  <c r="K167" i="3"/>
  <c r="J167" i="3"/>
  <c r="R166" i="3"/>
  <c r="Q166" i="3"/>
  <c r="P166" i="3"/>
  <c r="O166" i="3"/>
  <c r="N166" i="3"/>
  <c r="M166" i="3"/>
  <c r="L166" i="3"/>
  <c r="K166" i="3"/>
  <c r="J166" i="3"/>
  <c r="R165" i="3"/>
  <c r="Q165" i="3"/>
  <c r="P165" i="3"/>
  <c r="O165" i="3"/>
  <c r="N165" i="3"/>
  <c r="M165" i="3"/>
  <c r="L165" i="3"/>
  <c r="K165" i="3"/>
  <c r="J165" i="3"/>
  <c r="R164" i="3"/>
  <c r="Q164" i="3"/>
  <c r="P164" i="3"/>
  <c r="O164" i="3"/>
  <c r="N164" i="3"/>
  <c r="M164" i="3"/>
  <c r="L164" i="3"/>
  <c r="K164" i="3"/>
  <c r="J164" i="3"/>
  <c r="R163" i="3"/>
  <c r="Q163" i="3"/>
  <c r="P163" i="3"/>
  <c r="O163" i="3"/>
  <c r="N163" i="3"/>
  <c r="M163" i="3"/>
  <c r="L163" i="3"/>
  <c r="K163" i="3"/>
  <c r="J163" i="3"/>
  <c r="R162" i="3"/>
  <c r="Q162" i="3"/>
  <c r="P162" i="3"/>
  <c r="O162" i="3"/>
  <c r="N162" i="3"/>
  <c r="M162" i="3"/>
  <c r="L162" i="3"/>
  <c r="K162" i="3"/>
  <c r="J162" i="3"/>
  <c r="R161" i="3"/>
  <c r="Q161" i="3"/>
  <c r="P161" i="3"/>
  <c r="O161" i="3"/>
  <c r="N161" i="3"/>
  <c r="M161" i="3"/>
  <c r="L161" i="3"/>
  <c r="K161" i="3"/>
  <c r="J161" i="3"/>
  <c r="R160" i="3"/>
  <c r="Q160" i="3"/>
  <c r="P160" i="3"/>
  <c r="O160" i="3"/>
  <c r="N160" i="3"/>
  <c r="M160" i="3"/>
  <c r="L160" i="3"/>
  <c r="K160" i="3"/>
  <c r="J160" i="3"/>
  <c r="R159" i="3"/>
  <c r="Q159" i="3"/>
  <c r="P159" i="3"/>
  <c r="O159" i="3"/>
  <c r="N159" i="3"/>
  <c r="M159" i="3"/>
  <c r="L159" i="3"/>
  <c r="K159" i="3"/>
  <c r="J159" i="3"/>
  <c r="R158" i="3"/>
  <c r="Q158" i="3"/>
  <c r="P158" i="3"/>
  <c r="O158" i="3"/>
  <c r="N158" i="3"/>
  <c r="M158" i="3"/>
  <c r="L158" i="3"/>
  <c r="K158" i="3"/>
  <c r="J158" i="3"/>
  <c r="R157" i="3"/>
  <c r="Q157" i="3"/>
  <c r="P157" i="3"/>
  <c r="O157" i="3"/>
  <c r="N157" i="3"/>
  <c r="M157" i="3"/>
  <c r="L157" i="3"/>
  <c r="K157" i="3"/>
  <c r="J157" i="3"/>
  <c r="R156" i="3"/>
  <c r="Q156" i="3"/>
  <c r="P156" i="3"/>
  <c r="O156" i="3"/>
  <c r="N156" i="3"/>
  <c r="M156" i="3"/>
  <c r="L156" i="3"/>
  <c r="K156" i="3"/>
  <c r="J156" i="3"/>
  <c r="R155" i="3"/>
  <c r="Q155" i="3"/>
  <c r="P155" i="3"/>
  <c r="O155" i="3"/>
  <c r="N155" i="3"/>
  <c r="M155" i="3"/>
  <c r="L155" i="3"/>
  <c r="K155" i="3"/>
  <c r="J155" i="3"/>
  <c r="R154" i="3"/>
  <c r="Q154" i="3"/>
  <c r="P154" i="3"/>
  <c r="O154" i="3"/>
  <c r="N154" i="3"/>
  <c r="M154" i="3"/>
  <c r="L154" i="3"/>
  <c r="K154" i="3"/>
  <c r="J154" i="3"/>
  <c r="R153" i="3"/>
  <c r="Q153" i="3"/>
  <c r="P153" i="3"/>
  <c r="O153" i="3"/>
  <c r="N153" i="3"/>
  <c r="M153" i="3"/>
  <c r="L153" i="3"/>
  <c r="K153" i="3"/>
  <c r="J153" i="3"/>
  <c r="R152" i="3"/>
  <c r="Q152" i="3"/>
  <c r="P152" i="3"/>
  <c r="O152" i="3"/>
  <c r="N152" i="3"/>
  <c r="M152" i="3"/>
  <c r="L152" i="3"/>
  <c r="K152" i="3"/>
  <c r="J152" i="3"/>
  <c r="R151" i="3"/>
  <c r="Q151" i="3"/>
  <c r="P151" i="3"/>
  <c r="O151" i="3"/>
  <c r="N151" i="3"/>
  <c r="M151" i="3"/>
  <c r="L151" i="3"/>
  <c r="K151" i="3"/>
  <c r="J151" i="3"/>
  <c r="R150" i="3"/>
  <c r="Q150" i="3"/>
  <c r="P150" i="3"/>
  <c r="O150" i="3"/>
  <c r="N150" i="3"/>
  <c r="M150" i="3"/>
  <c r="L150" i="3"/>
  <c r="K150" i="3"/>
  <c r="J150" i="3"/>
  <c r="R149" i="3"/>
  <c r="Q149" i="3"/>
  <c r="P149" i="3"/>
  <c r="O149" i="3"/>
  <c r="N149" i="3"/>
  <c r="M149" i="3"/>
  <c r="L149" i="3"/>
  <c r="K149" i="3"/>
  <c r="J149" i="3"/>
  <c r="R148" i="3"/>
  <c r="Q148" i="3"/>
  <c r="P148" i="3"/>
  <c r="O148" i="3"/>
  <c r="N148" i="3"/>
  <c r="M148" i="3"/>
  <c r="L148" i="3"/>
  <c r="K148" i="3"/>
  <c r="J148" i="3"/>
  <c r="R147" i="3"/>
  <c r="Q147" i="3"/>
  <c r="P147" i="3"/>
  <c r="O147" i="3"/>
  <c r="N147" i="3"/>
  <c r="M147" i="3"/>
  <c r="L147" i="3"/>
  <c r="K147" i="3"/>
  <c r="J147" i="3"/>
  <c r="R146" i="3"/>
  <c r="Q146" i="3"/>
  <c r="P146" i="3"/>
  <c r="O146" i="3"/>
  <c r="N146" i="3"/>
  <c r="M146" i="3"/>
  <c r="L146" i="3"/>
  <c r="K146" i="3"/>
  <c r="J146" i="3"/>
  <c r="R145" i="3"/>
  <c r="Q145" i="3"/>
  <c r="P145" i="3"/>
  <c r="O145" i="3"/>
  <c r="N145" i="3"/>
  <c r="M145" i="3"/>
  <c r="L145" i="3"/>
  <c r="K145" i="3"/>
  <c r="J145" i="3"/>
  <c r="R144" i="3"/>
  <c r="Q144" i="3"/>
  <c r="P144" i="3"/>
  <c r="O144" i="3"/>
  <c r="N144" i="3"/>
  <c r="M144" i="3"/>
  <c r="L144" i="3"/>
  <c r="K144" i="3"/>
  <c r="J144" i="3"/>
  <c r="R143" i="3"/>
  <c r="Q143" i="3"/>
  <c r="P143" i="3"/>
  <c r="O143" i="3"/>
  <c r="N143" i="3"/>
  <c r="M143" i="3"/>
  <c r="L143" i="3"/>
  <c r="K143" i="3"/>
  <c r="J143" i="3"/>
  <c r="R142" i="3"/>
  <c r="Q142" i="3"/>
  <c r="P142" i="3"/>
  <c r="O142" i="3"/>
  <c r="N142" i="3"/>
  <c r="M142" i="3"/>
  <c r="L142" i="3"/>
  <c r="K142" i="3"/>
  <c r="J142" i="3"/>
  <c r="R141" i="3"/>
  <c r="Q141" i="3"/>
  <c r="P141" i="3"/>
  <c r="O141" i="3"/>
  <c r="N141" i="3"/>
  <c r="M141" i="3"/>
  <c r="L141" i="3"/>
  <c r="K141" i="3"/>
  <c r="J141" i="3"/>
  <c r="R140" i="3"/>
  <c r="Q140" i="3"/>
  <c r="P140" i="3"/>
  <c r="O140" i="3"/>
  <c r="N140" i="3"/>
  <c r="M140" i="3"/>
  <c r="L140" i="3"/>
  <c r="K140" i="3"/>
  <c r="J140" i="3"/>
  <c r="R139" i="3"/>
  <c r="Q139" i="3"/>
  <c r="P139" i="3"/>
  <c r="O139" i="3"/>
  <c r="N139" i="3"/>
  <c r="M139" i="3"/>
  <c r="L139" i="3"/>
  <c r="K139" i="3"/>
  <c r="J139" i="3"/>
  <c r="R138" i="3"/>
  <c r="Q138" i="3"/>
  <c r="P138" i="3"/>
  <c r="O138" i="3"/>
  <c r="N138" i="3"/>
  <c r="M138" i="3"/>
  <c r="L138" i="3"/>
  <c r="K138" i="3"/>
  <c r="J138" i="3"/>
  <c r="R137" i="3"/>
  <c r="Q137" i="3"/>
  <c r="P137" i="3"/>
  <c r="O137" i="3"/>
  <c r="N137" i="3"/>
  <c r="M137" i="3"/>
  <c r="L137" i="3"/>
  <c r="K137" i="3"/>
  <c r="J137" i="3"/>
  <c r="R136" i="3"/>
  <c r="Q136" i="3"/>
  <c r="P136" i="3"/>
  <c r="O136" i="3"/>
  <c r="N136" i="3"/>
  <c r="M136" i="3"/>
  <c r="L136" i="3"/>
  <c r="K136" i="3"/>
  <c r="J136" i="3"/>
  <c r="R135" i="3"/>
  <c r="Q135" i="3"/>
  <c r="P135" i="3"/>
  <c r="O135" i="3"/>
  <c r="N135" i="3"/>
  <c r="M135" i="3"/>
  <c r="L135" i="3"/>
  <c r="K135" i="3"/>
  <c r="J135" i="3"/>
  <c r="R134" i="3"/>
  <c r="Q134" i="3"/>
  <c r="P134" i="3"/>
  <c r="O134" i="3"/>
  <c r="N134" i="3"/>
  <c r="M134" i="3"/>
  <c r="L134" i="3"/>
  <c r="K134" i="3"/>
  <c r="J134" i="3"/>
  <c r="R133" i="3"/>
  <c r="Q133" i="3"/>
  <c r="P133" i="3"/>
  <c r="O133" i="3"/>
  <c r="N133" i="3"/>
  <c r="M133" i="3"/>
  <c r="L133" i="3"/>
  <c r="K133" i="3"/>
  <c r="J133" i="3"/>
  <c r="R132" i="3"/>
  <c r="Q132" i="3"/>
  <c r="P132" i="3"/>
  <c r="O132" i="3"/>
  <c r="N132" i="3"/>
  <c r="M132" i="3"/>
  <c r="L132" i="3"/>
  <c r="K132" i="3"/>
  <c r="J132" i="3"/>
  <c r="R131" i="3"/>
  <c r="Q131" i="3"/>
  <c r="P131" i="3"/>
  <c r="O131" i="3"/>
  <c r="N131" i="3"/>
  <c r="M131" i="3"/>
  <c r="L131" i="3"/>
  <c r="K131" i="3"/>
  <c r="J131" i="3"/>
  <c r="R130" i="3"/>
  <c r="Q130" i="3"/>
  <c r="P130" i="3"/>
  <c r="O130" i="3"/>
  <c r="N130" i="3"/>
  <c r="M130" i="3"/>
  <c r="L130" i="3"/>
  <c r="K130" i="3"/>
  <c r="J130" i="3"/>
  <c r="R129" i="3"/>
  <c r="Q129" i="3"/>
  <c r="P129" i="3"/>
  <c r="O129" i="3"/>
  <c r="N129" i="3"/>
  <c r="M129" i="3"/>
  <c r="L129" i="3"/>
  <c r="K129" i="3"/>
  <c r="J129" i="3"/>
  <c r="R128" i="3"/>
  <c r="Q128" i="3"/>
  <c r="P128" i="3"/>
  <c r="O128" i="3"/>
  <c r="N128" i="3"/>
  <c r="M128" i="3"/>
  <c r="L128" i="3"/>
  <c r="K128" i="3"/>
  <c r="J128" i="3"/>
  <c r="R127" i="3"/>
  <c r="Q127" i="3"/>
  <c r="P127" i="3"/>
  <c r="O127" i="3"/>
  <c r="N127" i="3"/>
  <c r="M127" i="3"/>
  <c r="L127" i="3"/>
  <c r="K127" i="3"/>
  <c r="J127" i="3"/>
  <c r="R126" i="3"/>
  <c r="Q126" i="3"/>
  <c r="P126" i="3"/>
  <c r="O126" i="3"/>
  <c r="N126" i="3"/>
  <c r="M126" i="3"/>
  <c r="L126" i="3"/>
  <c r="K126" i="3"/>
  <c r="J126" i="3"/>
  <c r="R125" i="3"/>
  <c r="Q125" i="3"/>
  <c r="P125" i="3"/>
  <c r="O125" i="3"/>
  <c r="N125" i="3"/>
  <c r="M125" i="3"/>
  <c r="L125" i="3"/>
  <c r="K125" i="3"/>
  <c r="J125" i="3"/>
  <c r="R124" i="3"/>
  <c r="Q124" i="3"/>
  <c r="P124" i="3"/>
  <c r="O124" i="3"/>
  <c r="N124" i="3"/>
  <c r="M124" i="3"/>
  <c r="L124" i="3"/>
  <c r="K124" i="3"/>
  <c r="J124" i="3"/>
  <c r="R123" i="3"/>
  <c r="Q123" i="3"/>
  <c r="P123" i="3"/>
  <c r="O123" i="3"/>
  <c r="N123" i="3"/>
  <c r="M123" i="3"/>
  <c r="L123" i="3"/>
  <c r="K123" i="3"/>
  <c r="J123" i="3"/>
  <c r="R122" i="3"/>
  <c r="Q122" i="3"/>
  <c r="P122" i="3"/>
  <c r="O122" i="3"/>
  <c r="N122" i="3"/>
  <c r="M122" i="3"/>
  <c r="L122" i="3"/>
  <c r="K122" i="3"/>
  <c r="J122" i="3"/>
  <c r="R121" i="3"/>
  <c r="Q121" i="3"/>
  <c r="P121" i="3"/>
  <c r="O121" i="3"/>
  <c r="N121" i="3"/>
  <c r="M121" i="3"/>
  <c r="L121" i="3"/>
  <c r="K121" i="3"/>
  <c r="J121" i="3"/>
  <c r="R120" i="3"/>
  <c r="Q120" i="3"/>
  <c r="P120" i="3"/>
  <c r="O120" i="3"/>
  <c r="N120" i="3"/>
  <c r="M120" i="3"/>
  <c r="L120" i="3"/>
  <c r="K120" i="3"/>
  <c r="J120" i="3"/>
  <c r="R119" i="3"/>
  <c r="Q119" i="3"/>
  <c r="P119" i="3"/>
  <c r="O119" i="3"/>
  <c r="N119" i="3"/>
  <c r="M119" i="3"/>
  <c r="L119" i="3"/>
  <c r="K119" i="3"/>
  <c r="J119" i="3"/>
  <c r="R118" i="3"/>
  <c r="Q118" i="3"/>
  <c r="P118" i="3"/>
  <c r="O118" i="3"/>
  <c r="N118" i="3"/>
  <c r="M118" i="3"/>
  <c r="L118" i="3"/>
  <c r="K118" i="3"/>
  <c r="J118" i="3"/>
  <c r="R117" i="3"/>
  <c r="Q117" i="3"/>
  <c r="P117" i="3"/>
  <c r="O117" i="3"/>
  <c r="N117" i="3"/>
  <c r="M117" i="3"/>
  <c r="L117" i="3"/>
  <c r="K117" i="3"/>
  <c r="J117" i="3"/>
  <c r="R116" i="3"/>
  <c r="Q116" i="3"/>
  <c r="P116" i="3"/>
  <c r="O116" i="3"/>
  <c r="N116" i="3"/>
  <c r="M116" i="3"/>
  <c r="L116" i="3"/>
  <c r="K116" i="3"/>
  <c r="J116" i="3"/>
  <c r="R115" i="3"/>
  <c r="Q115" i="3"/>
  <c r="P115" i="3"/>
  <c r="O115" i="3"/>
  <c r="N115" i="3"/>
  <c r="M115" i="3"/>
  <c r="L115" i="3"/>
  <c r="K115" i="3"/>
  <c r="J115" i="3"/>
  <c r="R114" i="3"/>
  <c r="Q114" i="3"/>
  <c r="P114" i="3"/>
  <c r="O114" i="3"/>
  <c r="N114" i="3"/>
  <c r="M114" i="3"/>
  <c r="L114" i="3"/>
  <c r="K114" i="3"/>
  <c r="J114" i="3"/>
  <c r="R113" i="3"/>
  <c r="Q113" i="3"/>
  <c r="P113" i="3"/>
  <c r="O113" i="3"/>
  <c r="N113" i="3"/>
  <c r="M113" i="3"/>
  <c r="L113" i="3"/>
  <c r="K113" i="3"/>
  <c r="J113" i="3"/>
  <c r="R112" i="3"/>
  <c r="Q112" i="3"/>
  <c r="P112" i="3"/>
  <c r="O112" i="3"/>
  <c r="N112" i="3"/>
  <c r="M112" i="3"/>
  <c r="L112" i="3"/>
  <c r="K112" i="3"/>
  <c r="J112" i="3"/>
  <c r="R111" i="3"/>
  <c r="Q111" i="3"/>
  <c r="P111" i="3"/>
  <c r="O111" i="3"/>
  <c r="N111" i="3"/>
  <c r="M111" i="3"/>
  <c r="L111" i="3"/>
  <c r="K111" i="3"/>
  <c r="J111" i="3"/>
  <c r="R110" i="3"/>
  <c r="Q110" i="3"/>
  <c r="P110" i="3"/>
  <c r="O110" i="3"/>
  <c r="N110" i="3"/>
  <c r="M110" i="3"/>
  <c r="L110" i="3"/>
  <c r="K110" i="3"/>
  <c r="J110" i="3"/>
  <c r="R109" i="3"/>
  <c r="Q109" i="3"/>
  <c r="P109" i="3"/>
  <c r="O109" i="3"/>
  <c r="N109" i="3"/>
  <c r="M109" i="3"/>
  <c r="L109" i="3"/>
  <c r="K109" i="3"/>
  <c r="J109" i="3"/>
  <c r="R108" i="3"/>
  <c r="Q108" i="3"/>
  <c r="P108" i="3"/>
  <c r="O108" i="3"/>
  <c r="N108" i="3"/>
  <c r="M108" i="3"/>
  <c r="L108" i="3"/>
  <c r="K108" i="3"/>
  <c r="J108" i="3"/>
  <c r="R107" i="3"/>
  <c r="Q107" i="3"/>
  <c r="P107" i="3"/>
  <c r="O107" i="3"/>
  <c r="N107" i="3"/>
  <c r="M107" i="3"/>
  <c r="L107" i="3"/>
  <c r="K107" i="3"/>
  <c r="J107" i="3"/>
  <c r="R106" i="3"/>
  <c r="Q106" i="3"/>
  <c r="P106" i="3"/>
  <c r="O106" i="3"/>
  <c r="N106" i="3"/>
  <c r="M106" i="3"/>
  <c r="L106" i="3"/>
  <c r="K106" i="3"/>
  <c r="J106" i="3"/>
  <c r="R105" i="3"/>
  <c r="Q105" i="3"/>
  <c r="P105" i="3"/>
  <c r="O105" i="3"/>
  <c r="N105" i="3"/>
  <c r="M105" i="3"/>
  <c r="L105" i="3"/>
  <c r="K105" i="3"/>
  <c r="J105" i="3"/>
  <c r="R104" i="3"/>
  <c r="Q104" i="3"/>
  <c r="P104" i="3"/>
  <c r="O104" i="3"/>
  <c r="N104" i="3"/>
  <c r="M104" i="3"/>
  <c r="L104" i="3"/>
  <c r="K104" i="3"/>
  <c r="J104" i="3"/>
  <c r="R103" i="3"/>
  <c r="Q103" i="3"/>
  <c r="P103" i="3"/>
  <c r="O103" i="3"/>
  <c r="N103" i="3"/>
  <c r="M103" i="3"/>
  <c r="L103" i="3"/>
  <c r="K103" i="3"/>
  <c r="J103" i="3"/>
  <c r="R102" i="3"/>
  <c r="Q102" i="3"/>
  <c r="P102" i="3"/>
  <c r="O102" i="3"/>
  <c r="N102" i="3"/>
  <c r="M102" i="3"/>
  <c r="L102" i="3"/>
  <c r="K102" i="3"/>
  <c r="J102" i="3"/>
  <c r="R101" i="3"/>
  <c r="Q101" i="3"/>
  <c r="P101" i="3"/>
  <c r="O101" i="3"/>
  <c r="N101" i="3"/>
  <c r="M101" i="3"/>
  <c r="L101" i="3"/>
  <c r="K101" i="3"/>
  <c r="J101" i="3"/>
  <c r="R100" i="3"/>
  <c r="Q100" i="3"/>
  <c r="P100" i="3"/>
  <c r="O100" i="3"/>
  <c r="N100" i="3"/>
  <c r="M100" i="3"/>
  <c r="L100" i="3"/>
  <c r="K100" i="3"/>
  <c r="J100" i="3"/>
  <c r="R99" i="3"/>
  <c r="Q99" i="3"/>
  <c r="P99" i="3"/>
  <c r="O99" i="3"/>
  <c r="N99" i="3"/>
  <c r="M99" i="3"/>
  <c r="L99" i="3"/>
  <c r="K99" i="3"/>
  <c r="J99" i="3"/>
  <c r="R98" i="3"/>
  <c r="Q98" i="3"/>
  <c r="P98" i="3"/>
  <c r="O98" i="3"/>
  <c r="N98" i="3"/>
  <c r="M98" i="3"/>
  <c r="L98" i="3"/>
  <c r="K98" i="3"/>
  <c r="J98" i="3"/>
  <c r="R97" i="3"/>
  <c r="Q97" i="3"/>
  <c r="P97" i="3"/>
  <c r="O97" i="3"/>
  <c r="N97" i="3"/>
  <c r="M97" i="3"/>
  <c r="L97" i="3"/>
  <c r="K97" i="3"/>
  <c r="J97" i="3"/>
  <c r="R96" i="3"/>
  <c r="Q96" i="3"/>
  <c r="P96" i="3"/>
  <c r="O96" i="3"/>
  <c r="N96" i="3"/>
  <c r="M96" i="3"/>
  <c r="L96" i="3"/>
  <c r="K96" i="3"/>
  <c r="J96" i="3"/>
  <c r="R95" i="3"/>
  <c r="Q95" i="3"/>
  <c r="P95" i="3"/>
  <c r="O95" i="3"/>
  <c r="N95" i="3"/>
  <c r="M95" i="3"/>
  <c r="L95" i="3"/>
  <c r="K95" i="3"/>
  <c r="J95" i="3"/>
  <c r="R94" i="3"/>
  <c r="Q94" i="3"/>
  <c r="P94" i="3"/>
  <c r="O94" i="3"/>
  <c r="N94" i="3"/>
  <c r="M94" i="3"/>
  <c r="L94" i="3"/>
  <c r="K94" i="3"/>
  <c r="J94" i="3"/>
  <c r="R93" i="3"/>
  <c r="Q93" i="3"/>
  <c r="P93" i="3"/>
  <c r="O93" i="3"/>
  <c r="N93" i="3"/>
  <c r="M93" i="3"/>
  <c r="L93" i="3"/>
  <c r="K93" i="3"/>
  <c r="J93" i="3"/>
  <c r="R92" i="3"/>
  <c r="Q92" i="3"/>
  <c r="P92" i="3"/>
  <c r="O92" i="3"/>
  <c r="N92" i="3"/>
  <c r="M92" i="3"/>
  <c r="L92" i="3"/>
  <c r="K92" i="3"/>
  <c r="J92" i="3"/>
  <c r="R91" i="3"/>
  <c r="Q91" i="3"/>
  <c r="P91" i="3"/>
  <c r="O91" i="3"/>
  <c r="N91" i="3"/>
  <c r="M91" i="3"/>
  <c r="L91" i="3"/>
  <c r="K91" i="3"/>
  <c r="J91" i="3"/>
  <c r="R90" i="3"/>
  <c r="Q90" i="3"/>
  <c r="P90" i="3"/>
  <c r="O90" i="3"/>
  <c r="N90" i="3"/>
  <c r="M90" i="3"/>
  <c r="L90" i="3"/>
  <c r="K90" i="3"/>
  <c r="J90" i="3"/>
  <c r="R89" i="3"/>
  <c r="Q89" i="3"/>
  <c r="P89" i="3"/>
  <c r="O89" i="3"/>
  <c r="N89" i="3"/>
  <c r="M89" i="3"/>
  <c r="L89" i="3"/>
  <c r="K89" i="3"/>
  <c r="J89" i="3"/>
  <c r="R88" i="3"/>
  <c r="Q88" i="3"/>
  <c r="P88" i="3"/>
  <c r="O88" i="3"/>
  <c r="N88" i="3"/>
  <c r="M88" i="3"/>
  <c r="L88" i="3"/>
  <c r="K88" i="3"/>
  <c r="J88" i="3"/>
  <c r="R87" i="3"/>
  <c r="Q87" i="3"/>
  <c r="P87" i="3"/>
  <c r="O87" i="3"/>
  <c r="N87" i="3"/>
  <c r="M87" i="3"/>
  <c r="L87" i="3"/>
  <c r="K87" i="3"/>
  <c r="J87" i="3"/>
  <c r="R86" i="3"/>
  <c r="Q86" i="3"/>
  <c r="P86" i="3"/>
  <c r="O86" i="3"/>
  <c r="N86" i="3"/>
  <c r="M86" i="3"/>
  <c r="L86" i="3"/>
  <c r="K86" i="3"/>
  <c r="J86" i="3"/>
  <c r="R85" i="3"/>
  <c r="Q85" i="3"/>
  <c r="P85" i="3"/>
  <c r="O85" i="3"/>
  <c r="N85" i="3"/>
  <c r="M85" i="3"/>
  <c r="L85" i="3"/>
  <c r="K85" i="3"/>
  <c r="J85" i="3"/>
  <c r="R84" i="3"/>
  <c r="Q84" i="3"/>
  <c r="P84" i="3"/>
  <c r="O84" i="3"/>
  <c r="N84" i="3"/>
  <c r="M84" i="3"/>
  <c r="L84" i="3"/>
  <c r="K84" i="3"/>
  <c r="J84" i="3"/>
  <c r="R83" i="3"/>
  <c r="Q83" i="3"/>
  <c r="P83" i="3"/>
  <c r="O83" i="3"/>
  <c r="N83" i="3"/>
  <c r="M83" i="3"/>
  <c r="L83" i="3"/>
  <c r="K83" i="3"/>
  <c r="J83" i="3"/>
  <c r="R82" i="3"/>
  <c r="Q82" i="3"/>
  <c r="P82" i="3"/>
  <c r="O82" i="3"/>
  <c r="N82" i="3"/>
  <c r="M82" i="3"/>
  <c r="L82" i="3"/>
  <c r="K82" i="3"/>
  <c r="J82" i="3"/>
  <c r="R81" i="3"/>
  <c r="Q81" i="3"/>
  <c r="P81" i="3"/>
  <c r="O81" i="3"/>
  <c r="N81" i="3"/>
  <c r="M81" i="3"/>
  <c r="L81" i="3"/>
  <c r="K81" i="3"/>
  <c r="J81" i="3"/>
  <c r="R80" i="3"/>
  <c r="Q80" i="3"/>
  <c r="P80" i="3"/>
  <c r="O80" i="3"/>
  <c r="N80" i="3"/>
  <c r="M80" i="3"/>
  <c r="L80" i="3"/>
  <c r="K80" i="3"/>
  <c r="J80" i="3"/>
  <c r="R79" i="3"/>
  <c r="Q79" i="3"/>
  <c r="P79" i="3"/>
  <c r="O79" i="3"/>
  <c r="N79" i="3"/>
  <c r="M79" i="3"/>
  <c r="L79" i="3"/>
  <c r="K79" i="3"/>
  <c r="J79" i="3"/>
  <c r="R78" i="3"/>
  <c r="Q78" i="3"/>
  <c r="P78" i="3"/>
  <c r="O78" i="3"/>
  <c r="N78" i="3"/>
  <c r="M78" i="3"/>
  <c r="L78" i="3"/>
  <c r="K78" i="3"/>
  <c r="J78" i="3"/>
  <c r="R77" i="3"/>
  <c r="Q77" i="3"/>
  <c r="P77" i="3"/>
  <c r="O77" i="3"/>
  <c r="N77" i="3"/>
  <c r="M77" i="3"/>
  <c r="L77" i="3"/>
  <c r="K77" i="3"/>
  <c r="J77" i="3"/>
  <c r="R76" i="3"/>
  <c r="Q76" i="3"/>
  <c r="P76" i="3"/>
  <c r="O76" i="3"/>
  <c r="N76" i="3"/>
  <c r="M76" i="3"/>
  <c r="L76" i="3"/>
  <c r="K76" i="3"/>
  <c r="J76" i="3"/>
  <c r="R75" i="3"/>
  <c r="Q75" i="3"/>
  <c r="P75" i="3"/>
  <c r="O75" i="3"/>
  <c r="N75" i="3"/>
  <c r="M75" i="3"/>
  <c r="L75" i="3"/>
  <c r="K75" i="3"/>
  <c r="J75" i="3"/>
  <c r="R74" i="3"/>
  <c r="Q74" i="3"/>
  <c r="P74" i="3"/>
  <c r="O74" i="3"/>
  <c r="N74" i="3"/>
  <c r="M74" i="3"/>
  <c r="L74" i="3"/>
  <c r="K74" i="3"/>
  <c r="J74" i="3"/>
  <c r="R73" i="3"/>
  <c r="Q73" i="3"/>
  <c r="P73" i="3"/>
  <c r="O73" i="3"/>
  <c r="N73" i="3"/>
  <c r="M73" i="3"/>
  <c r="L73" i="3"/>
  <c r="K73" i="3"/>
  <c r="J73" i="3"/>
  <c r="R72" i="3"/>
  <c r="Q72" i="3"/>
  <c r="P72" i="3"/>
  <c r="O72" i="3"/>
  <c r="N72" i="3"/>
  <c r="M72" i="3"/>
  <c r="L72" i="3"/>
  <c r="K72" i="3"/>
  <c r="J72" i="3"/>
  <c r="R71" i="3"/>
  <c r="Q71" i="3"/>
  <c r="P71" i="3"/>
  <c r="O71" i="3"/>
  <c r="N71" i="3"/>
  <c r="M71" i="3"/>
  <c r="L71" i="3"/>
  <c r="K71" i="3"/>
  <c r="J71" i="3"/>
  <c r="R70" i="3"/>
  <c r="Q70" i="3"/>
  <c r="P70" i="3"/>
  <c r="O70" i="3"/>
  <c r="N70" i="3"/>
  <c r="M70" i="3"/>
  <c r="L70" i="3"/>
  <c r="K70" i="3"/>
  <c r="J70" i="3"/>
  <c r="R69" i="3"/>
  <c r="Q69" i="3"/>
  <c r="P69" i="3"/>
  <c r="O69" i="3"/>
  <c r="N69" i="3"/>
  <c r="M69" i="3"/>
  <c r="L69" i="3"/>
  <c r="K69" i="3"/>
  <c r="J69" i="3"/>
  <c r="R68" i="3"/>
  <c r="Q68" i="3"/>
  <c r="P68" i="3"/>
  <c r="O68" i="3"/>
  <c r="N68" i="3"/>
  <c r="M68" i="3"/>
  <c r="L68" i="3"/>
  <c r="K68" i="3"/>
  <c r="J68" i="3"/>
  <c r="R67" i="3"/>
  <c r="Q67" i="3"/>
  <c r="P67" i="3"/>
  <c r="O67" i="3"/>
  <c r="N67" i="3"/>
  <c r="M67" i="3"/>
  <c r="L67" i="3"/>
  <c r="K67" i="3"/>
  <c r="J67" i="3"/>
  <c r="R66" i="3"/>
  <c r="Q66" i="3"/>
  <c r="P66" i="3"/>
  <c r="O66" i="3"/>
  <c r="N66" i="3"/>
  <c r="M66" i="3"/>
  <c r="L66" i="3"/>
  <c r="K66" i="3"/>
  <c r="J66" i="3"/>
  <c r="R65" i="3"/>
  <c r="Q65" i="3"/>
  <c r="P65" i="3"/>
  <c r="O65" i="3"/>
  <c r="N65" i="3"/>
  <c r="M65" i="3"/>
  <c r="L65" i="3"/>
  <c r="K65" i="3"/>
  <c r="J65" i="3"/>
  <c r="R64" i="3"/>
  <c r="Q64" i="3"/>
  <c r="P64" i="3"/>
  <c r="O64" i="3"/>
  <c r="N64" i="3"/>
  <c r="M64" i="3"/>
  <c r="L64" i="3"/>
  <c r="K64" i="3"/>
  <c r="J64" i="3"/>
  <c r="R63" i="3"/>
  <c r="Q63" i="3"/>
  <c r="P63" i="3"/>
  <c r="O63" i="3"/>
  <c r="N63" i="3"/>
  <c r="M63" i="3"/>
  <c r="L63" i="3"/>
  <c r="K63" i="3"/>
  <c r="J63" i="3"/>
  <c r="R62" i="3"/>
  <c r="Q62" i="3"/>
  <c r="P62" i="3"/>
  <c r="O62" i="3"/>
  <c r="N62" i="3"/>
  <c r="M62" i="3"/>
  <c r="L62" i="3"/>
  <c r="K62" i="3"/>
  <c r="J62" i="3"/>
  <c r="R61" i="3"/>
  <c r="Q61" i="3"/>
  <c r="P61" i="3"/>
  <c r="O61" i="3"/>
  <c r="N61" i="3"/>
  <c r="M61" i="3"/>
  <c r="L61" i="3"/>
  <c r="K61" i="3"/>
  <c r="J61" i="3"/>
  <c r="R60" i="3"/>
  <c r="Q60" i="3"/>
  <c r="P60" i="3"/>
  <c r="O60" i="3"/>
  <c r="N60" i="3"/>
  <c r="M60" i="3"/>
  <c r="L60" i="3"/>
  <c r="K60" i="3"/>
  <c r="J60" i="3"/>
  <c r="R59" i="3"/>
  <c r="Q59" i="3"/>
  <c r="P59" i="3"/>
  <c r="O59" i="3"/>
  <c r="N59" i="3"/>
  <c r="M59" i="3"/>
  <c r="L59" i="3"/>
  <c r="K59" i="3"/>
  <c r="J59" i="3"/>
  <c r="R58" i="3"/>
  <c r="Q58" i="3"/>
  <c r="P58" i="3"/>
  <c r="O58" i="3"/>
  <c r="N58" i="3"/>
  <c r="M58" i="3"/>
  <c r="L58" i="3"/>
  <c r="K58" i="3"/>
  <c r="J58" i="3"/>
  <c r="R57" i="3"/>
  <c r="Q57" i="3"/>
  <c r="P57" i="3"/>
  <c r="O57" i="3"/>
  <c r="N57" i="3"/>
  <c r="M57" i="3"/>
  <c r="L57" i="3"/>
  <c r="K57" i="3"/>
  <c r="J57" i="3"/>
  <c r="R56" i="3"/>
  <c r="Q56" i="3"/>
  <c r="P56" i="3"/>
  <c r="O56" i="3"/>
  <c r="N56" i="3"/>
  <c r="M56" i="3"/>
  <c r="L56" i="3"/>
  <c r="K56" i="3"/>
  <c r="J56" i="3"/>
  <c r="R55" i="3"/>
  <c r="Q55" i="3"/>
  <c r="P55" i="3"/>
  <c r="O55" i="3"/>
  <c r="N55" i="3"/>
  <c r="M55" i="3"/>
  <c r="L55" i="3"/>
  <c r="K55" i="3"/>
  <c r="J55" i="3"/>
  <c r="R54" i="3"/>
  <c r="Q54" i="3"/>
  <c r="P54" i="3"/>
  <c r="O54" i="3"/>
  <c r="N54" i="3"/>
  <c r="M54" i="3"/>
  <c r="L54" i="3"/>
  <c r="K54" i="3"/>
  <c r="J54" i="3"/>
  <c r="R53" i="3"/>
  <c r="Q53" i="3"/>
  <c r="P53" i="3"/>
  <c r="O53" i="3"/>
  <c r="N53" i="3"/>
  <c r="M53" i="3"/>
  <c r="L53" i="3"/>
  <c r="K53" i="3"/>
  <c r="J53" i="3"/>
  <c r="R52" i="3"/>
  <c r="Q52" i="3"/>
  <c r="P52" i="3"/>
  <c r="O52" i="3"/>
  <c r="N52" i="3"/>
  <c r="M52" i="3"/>
  <c r="L52" i="3"/>
  <c r="K52" i="3"/>
  <c r="J52" i="3"/>
  <c r="R51" i="3"/>
  <c r="Q51" i="3"/>
  <c r="P51" i="3"/>
  <c r="O51" i="3"/>
  <c r="N51" i="3"/>
  <c r="M51" i="3"/>
  <c r="L51" i="3"/>
  <c r="K51" i="3"/>
  <c r="J51" i="3"/>
  <c r="R50" i="3"/>
  <c r="Q50" i="3"/>
  <c r="P50" i="3"/>
  <c r="O50" i="3"/>
  <c r="N50" i="3"/>
  <c r="M50" i="3"/>
  <c r="L50" i="3"/>
  <c r="K50" i="3"/>
  <c r="J50" i="3"/>
  <c r="R49" i="3"/>
  <c r="Q49" i="3"/>
  <c r="P49" i="3"/>
  <c r="O49" i="3"/>
  <c r="N49" i="3"/>
  <c r="M49" i="3"/>
  <c r="L49" i="3"/>
  <c r="K49" i="3"/>
  <c r="J49" i="3"/>
  <c r="R48" i="3"/>
  <c r="Q48" i="3"/>
  <c r="P48" i="3"/>
  <c r="O48" i="3"/>
  <c r="N48" i="3"/>
  <c r="M48" i="3"/>
  <c r="L48" i="3"/>
  <c r="K48" i="3"/>
  <c r="J48" i="3"/>
  <c r="R47" i="3"/>
  <c r="Q47" i="3"/>
  <c r="P47" i="3"/>
  <c r="O47" i="3"/>
  <c r="N47" i="3"/>
  <c r="M47" i="3"/>
  <c r="L47" i="3"/>
  <c r="K47" i="3"/>
  <c r="J47" i="3"/>
  <c r="R46" i="3"/>
  <c r="Q46" i="3"/>
  <c r="P46" i="3"/>
  <c r="O46" i="3"/>
  <c r="N46" i="3"/>
  <c r="M46" i="3"/>
  <c r="L46" i="3"/>
  <c r="K46" i="3"/>
  <c r="J46" i="3"/>
  <c r="R45" i="3"/>
  <c r="Q45" i="3"/>
  <c r="P45" i="3"/>
  <c r="O45" i="3"/>
  <c r="N45" i="3"/>
  <c r="M45" i="3"/>
  <c r="L45" i="3"/>
  <c r="K45" i="3"/>
  <c r="J45" i="3"/>
  <c r="R44" i="3"/>
  <c r="Q44" i="3"/>
  <c r="P44" i="3"/>
  <c r="O44" i="3"/>
  <c r="N44" i="3"/>
  <c r="M44" i="3"/>
  <c r="L44" i="3"/>
  <c r="K44" i="3"/>
  <c r="J44" i="3"/>
  <c r="R43" i="3"/>
  <c r="Q43" i="3"/>
  <c r="P43" i="3"/>
  <c r="O43" i="3"/>
  <c r="N43" i="3"/>
  <c r="M43" i="3"/>
  <c r="L43" i="3"/>
  <c r="K43" i="3"/>
  <c r="J43" i="3"/>
  <c r="R42" i="3"/>
  <c r="Q42" i="3"/>
  <c r="P42" i="3"/>
  <c r="O42" i="3"/>
  <c r="N42" i="3"/>
  <c r="M42" i="3"/>
  <c r="L42" i="3"/>
  <c r="K42" i="3"/>
  <c r="J42" i="3"/>
  <c r="R41" i="3"/>
  <c r="Q41" i="3"/>
  <c r="P41" i="3"/>
  <c r="O41" i="3"/>
  <c r="N41" i="3"/>
  <c r="M41" i="3"/>
  <c r="L41" i="3"/>
  <c r="K41" i="3"/>
  <c r="J41" i="3"/>
  <c r="R40" i="3"/>
  <c r="Q40" i="3"/>
  <c r="P40" i="3"/>
  <c r="O40" i="3"/>
  <c r="N40" i="3"/>
  <c r="M40" i="3"/>
  <c r="L40" i="3"/>
  <c r="K40" i="3"/>
  <c r="J40" i="3"/>
  <c r="R39" i="3"/>
  <c r="Q39" i="3"/>
  <c r="P39" i="3"/>
  <c r="O39" i="3"/>
  <c r="N39" i="3"/>
  <c r="M39" i="3"/>
  <c r="L39" i="3"/>
  <c r="K39" i="3"/>
  <c r="J39" i="3"/>
  <c r="R38" i="3"/>
  <c r="Q38" i="3"/>
  <c r="P38" i="3"/>
  <c r="O38" i="3"/>
  <c r="N38" i="3"/>
  <c r="M38" i="3"/>
  <c r="L38" i="3"/>
  <c r="K38" i="3"/>
  <c r="J38" i="3"/>
  <c r="R37" i="3"/>
  <c r="Q37" i="3"/>
  <c r="P37" i="3"/>
  <c r="O37" i="3"/>
  <c r="N37" i="3"/>
  <c r="M37" i="3"/>
  <c r="L37" i="3"/>
  <c r="K37" i="3"/>
  <c r="J37" i="3"/>
  <c r="R36" i="3"/>
  <c r="Q36" i="3"/>
  <c r="P36" i="3"/>
  <c r="O36" i="3"/>
  <c r="N36" i="3"/>
  <c r="M36" i="3"/>
  <c r="L36" i="3"/>
  <c r="K36" i="3"/>
  <c r="J36" i="3"/>
  <c r="R35" i="3"/>
  <c r="Q35" i="3"/>
  <c r="P35" i="3"/>
  <c r="O35" i="3"/>
  <c r="N35" i="3"/>
  <c r="M35" i="3"/>
  <c r="L35" i="3"/>
  <c r="K35" i="3"/>
  <c r="J35" i="3"/>
  <c r="R34" i="3"/>
  <c r="Q34" i="3"/>
  <c r="P34" i="3"/>
  <c r="O34" i="3"/>
  <c r="N34" i="3"/>
  <c r="M34" i="3"/>
  <c r="L34" i="3"/>
  <c r="K34" i="3"/>
  <c r="J34" i="3"/>
  <c r="R33" i="3"/>
  <c r="Q33" i="3"/>
  <c r="P33" i="3"/>
  <c r="O33" i="3"/>
  <c r="N33" i="3"/>
  <c r="M33" i="3"/>
  <c r="L33" i="3"/>
  <c r="K33" i="3"/>
  <c r="J33" i="3"/>
  <c r="R32" i="3"/>
  <c r="Q32" i="3"/>
  <c r="P32" i="3"/>
  <c r="O32" i="3"/>
  <c r="N32" i="3"/>
  <c r="M32" i="3"/>
  <c r="L32" i="3"/>
  <c r="K32" i="3"/>
  <c r="J32" i="3"/>
  <c r="R31" i="3"/>
  <c r="Q31" i="3"/>
  <c r="P31" i="3"/>
  <c r="O31" i="3"/>
  <c r="N31" i="3"/>
  <c r="M31" i="3"/>
  <c r="L31" i="3"/>
  <c r="K31" i="3"/>
  <c r="J31" i="3"/>
  <c r="R30" i="3"/>
  <c r="Q30" i="3"/>
  <c r="P30" i="3"/>
  <c r="O30" i="3"/>
  <c r="N30" i="3"/>
  <c r="M30" i="3"/>
  <c r="L30" i="3"/>
  <c r="K30" i="3"/>
  <c r="J30" i="3"/>
  <c r="R29" i="3"/>
  <c r="Q29" i="3"/>
  <c r="P29" i="3"/>
  <c r="O29" i="3"/>
  <c r="N29" i="3"/>
  <c r="M29" i="3"/>
  <c r="L29" i="3"/>
  <c r="K29" i="3"/>
  <c r="J29" i="3"/>
  <c r="R28" i="3"/>
  <c r="Q28" i="3"/>
  <c r="P28" i="3"/>
  <c r="O28" i="3"/>
  <c r="N28" i="3"/>
  <c r="M28" i="3"/>
  <c r="L28" i="3"/>
  <c r="K28" i="3"/>
  <c r="J28" i="3"/>
  <c r="R27" i="3"/>
  <c r="Q27" i="3"/>
  <c r="P27" i="3"/>
  <c r="O27" i="3"/>
  <c r="N27" i="3"/>
  <c r="M27" i="3"/>
  <c r="L27" i="3"/>
  <c r="K27" i="3"/>
  <c r="J27" i="3"/>
  <c r="R26" i="3"/>
  <c r="Q26" i="3"/>
  <c r="P26" i="3"/>
  <c r="O26" i="3"/>
  <c r="N26" i="3"/>
  <c r="M26" i="3"/>
  <c r="L26" i="3"/>
  <c r="K26" i="3"/>
  <c r="J26" i="3"/>
  <c r="R25" i="3"/>
  <c r="Q25" i="3"/>
  <c r="P25" i="3"/>
  <c r="O25" i="3"/>
  <c r="N25" i="3"/>
  <c r="M25" i="3"/>
  <c r="L25" i="3"/>
  <c r="K25" i="3"/>
  <c r="J25" i="3"/>
  <c r="R24" i="3"/>
  <c r="Q24" i="3"/>
  <c r="P24" i="3"/>
  <c r="O24" i="3"/>
  <c r="N24" i="3"/>
  <c r="M24" i="3"/>
  <c r="L24" i="3"/>
  <c r="K24" i="3"/>
  <c r="J24" i="3"/>
  <c r="R23" i="3"/>
  <c r="Q23" i="3"/>
  <c r="P23" i="3"/>
  <c r="O23" i="3"/>
  <c r="N23" i="3"/>
  <c r="M23" i="3"/>
  <c r="L23" i="3"/>
  <c r="K23" i="3"/>
  <c r="J23" i="3"/>
  <c r="R22" i="3"/>
  <c r="Q22" i="3"/>
  <c r="P22" i="3"/>
  <c r="O22" i="3"/>
  <c r="N22" i="3"/>
  <c r="M22" i="3"/>
  <c r="L22" i="3"/>
  <c r="K22" i="3"/>
  <c r="J22" i="3"/>
  <c r="R21" i="3"/>
  <c r="Q21" i="3"/>
  <c r="P21" i="3"/>
  <c r="O21" i="3"/>
  <c r="N21" i="3"/>
  <c r="M21" i="3"/>
  <c r="L21" i="3"/>
  <c r="K21" i="3"/>
  <c r="J21" i="3"/>
  <c r="R20" i="3"/>
  <c r="Q20" i="3"/>
  <c r="P20" i="3"/>
  <c r="O20" i="3"/>
  <c r="N20" i="3"/>
  <c r="M20" i="3"/>
  <c r="L20" i="3"/>
  <c r="K20" i="3"/>
  <c r="J20" i="3"/>
  <c r="R19" i="3"/>
  <c r="Q19" i="3"/>
  <c r="P19" i="3"/>
  <c r="O19" i="3"/>
  <c r="N19" i="3"/>
  <c r="M19" i="3"/>
  <c r="L19" i="3"/>
  <c r="K19" i="3"/>
  <c r="J19" i="3"/>
  <c r="R18" i="3"/>
  <c r="Q18" i="3"/>
  <c r="P18" i="3"/>
  <c r="O18" i="3"/>
  <c r="N18" i="3"/>
  <c r="M18" i="3"/>
  <c r="L18" i="3"/>
  <c r="K18" i="3"/>
  <c r="J18" i="3"/>
  <c r="R17" i="3"/>
  <c r="Q17" i="3"/>
  <c r="P17" i="3"/>
  <c r="O17" i="3"/>
  <c r="N17" i="3"/>
  <c r="M17" i="3"/>
  <c r="L17" i="3"/>
  <c r="K17" i="3"/>
  <c r="J17" i="3"/>
  <c r="R16" i="3"/>
  <c r="Q16" i="3"/>
  <c r="P16" i="3"/>
  <c r="O16" i="3"/>
  <c r="N16" i="3"/>
  <c r="M16" i="3"/>
  <c r="L16" i="3"/>
  <c r="K16" i="3"/>
  <c r="J16" i="3"/>
  <c r="R15" i="3"/>
  <c r="Q15" i="3"/>
  <c r="P15" i="3"/>
  <c r="O15" i="3"/>
  <c r="N15" i="3"/>
  <c r="M15" i="3"/>
  <c r="L15" i="3"/>
  <c r="K15" i="3"/>
  <c r="J15" i="3"/>
  <c r="R14" i="3"/>
  <c r="Q14" i="3"/>
  <c r="P14" i="3"/>
  <c r="O14" i="3"/>
  <c r="N14" i="3"/>
  <c r="M14" i="3"/>
  <c r="L14" i="3"/>
  <c r="K14" i="3"/>
  <c r="J14" i="3"/>
  <c r="R13" i="3"/>
  <c r="Q13" i="3"/>
  <c r="P13" i="3"/>
  <c r="O13" i="3"/>
  <c r="N13" i="3"/>
  <c r="M13" i="3"/>
  <c r="L13" i="3"/>
  <c r="K13" i="3"/>
  <c r="J13" i="3"/>
  <c r="R12" i="3"/>
  <c r="Q12" i="3"/>
  <c r="P12" i="3"/>
  <c r="O12" i="3"/>
  <c r="N12" i="3"/>
  <c r="M12" i="3"/>
  <c r="L12" i="3"/>
  <c r="K12" i="3"/>
  <c r="J12" i="3"/>
  <c r="R11" i="3"/>
  <c r="Q11" i="3"/>
  <c r="P11" i="3"/>
  <c r="O11" i="3"/>
  <c r="N11" i="3"/>
  <c r="M11" i="3"/>
  <c r="L11" i="3"/>
  <c r="K11" i="3"/>
  <c r="J11" i="3"/>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<sst xmlns="http://schemas.openxmlformats.org/spreadsheetml/2006/main" count="3801" uniqueCount="728">
  <si>
    <t>Countries and areas</t>
  </si>
  <si>
    <t>Data Source</t>
  </si>
  <si>
    <t>male</t>
  </si>
  <si>
    <t>female</t>
  </si>
  <si>
    <t>Afghanistan</t>
  </si>
  <si>
    <t/>
  </si>
  <si>
    <t>Albania</t>
  </si>
  <si>
    <t>Algeria</t>
  </si>
  <si>
    <t>Andorra</t>
  </si>
  <si>
    <t>Angola</t>
  </si>
  <si>
    <t>Anguilla</t>
  </si>
  <si>
    <t>-</t>
  </si>
  <si>
    <t>Argentina</t>
  </si>
  <si>
    <t>Antigua and Barbuda</t>
  </si>
  <si>
    <t>Armenia</t>
  </si>
  <si>
    <t>y</t>
  </si>
  <si>
    <t>Australia</t>
  </si>
  <si>
    <t>Austria</t>
  </si>
  <si>
    <t>Azerbaijan</t>
  </si>
  <si>
    <t>Bahrain</t>
  </si>
  <si>
    <t>Bangladesh</t>
  </si>
  <si>
    <t>Bahamas</t>
  </si>
  <si>
    <t>Barbados</t>
  </si>
  <si>
    <t>Belarus</t>
  </si>
  <si>
    <t>Belgium</t>
  </si>
  <si>
    <t>Belize</t>
  </si>
  <si>
    <t>Benin</t>
  </si>
  <si>
    <t>Bhutan</t>
  </si>
  <si>
    <t>Bolivia (Plurinational State of)</t>
  </si>
  <si>
    <t>Bosnia and Herzegovina</t>
  </si>
  <si>
    <t>Botswana</t>
  </si>
  <si>
    <t>Brazil</t>
  </si>
  <si>
    <t>Bulgaria</t>
  </si>
  <si>
    <t>Burkina Faso</t>
  </si>
  <si>
    <t>Burundi</t>
  </si>
  <si>
    <t>British Virgin Islands</t>
  </si>
  <si>
    <t>Cabo Verde</t>
  </si>
  <si>
    <t>Brunei Darussalam</t>
  </si>
  <si>
    <t>Cambodia</t>
  </si>
  <si>
    <t>Cameroon</t>
  </si>
  <si>
    <t>Canada</t>
  </si>
  <si>
    <t>Chad</t>
  </si>
  <si>
    <t>Chile</t>
  </si>
  <si>
    <t>Colombia</t>
  </si>
  <si>
    <t>Comoros</t>
  </si>
  <si>
    <t>Congo</t>
  </si>
  <si>
    <t>Cook Islands</t>
  </si>
  <si>
    <t>Costa Rica</t>
  </si>
  <si>
    <t>China</t>
  </si>
  <si>
    <t>Côte d'Ivoire</t>
  </si>
  <si>
    <t>Croatia</t>
  </si>
  <si>
    <t>Cuba</t>
  </si>
  <si>
    <t>Cyprus</t>
  </si>
  <si>
    <t>Czechia</t>
  </si>
  <si>
    <t>Democratic People's Republic of Korea</t>
  </si>
  <si>
    <t>Democratic Republic of the Congo</t>
  </si>
  <si>
    <t>Denmark</t>
  </si>
  <si>
    <t>Djibouti</t>
  </si>
  <si>
    <t>Dominican Republic</t>
  </si>
  <si>
    <t>Ecuador</t>
  </si>
  <si>
    <t>Egypt</t>
  </si>
  <si>
    <t>El Salvador</t>
  </si>
  <si>
    <t>Equatorial Guinea</t>
  </si>
  <si>
    <t>Estonia</t>
  </si>
  <si>
    <t>Dominica</t>
  </si>
  <si>
    <t>Eswatini</t>
  </si>
  <si>
    <t>Ethiopia</t>
  </si>
  <si>
    <t>Finland</t>
  </si>
  <si>
    <t>France</t>
  </si>
  <si>
    <t>Gabon</t>
  </si>
  <si>
    <t>Gambia</t>
  </si>
  <si>
    <t>Eritrea</t>
  </si>
  <si>
    <t>Georgia</t>
  </si>
  <si>
    <t>Germany</t>
  </si>
  <si>
    <t>Ghana</t>
  </si>
  <si>
    <t>Greece</t>
  </si>
  <si>
    <t>Fiji</t>
  </si>
  <si>
    <t>Guatemala</t>
  </si>
  <si>
    <t>Guinea</t>
  </si>
  <si>
    <t>Guinea-Bissau</t>
  </si>
  <si>
    <t>Guyana</t>
  </si>
  <si>
    <t>Haiti</t>
  </si>
  <si>
    <t>Honduras</t>
  </si>
  <si>
    <t>Hungary</t>
  </si>
  <si>
    <t>Iceland</t>
  </si>
  <si>
    <t>India</t>
  </si>
  <si>
    <t>Grenada</t>
  </si>
  <si>
    <t>Indonesia</t>
  </si>
  <si>
    <t>Iran (Islamic Republic of)</t>
  </si>
  <si>
    <t>Iraq</t>
  </si>
  <si>
    <t>Ireland</t>
  </si>
  <si>
    <t>Israel</t>
  </si>
  <si>
    <t>Italy</t>
  </si>
  <si>
    <t>Holy See</t>
  </si>
  <si>
    <t>Jamaica</t>
  </si>
  <si>
    <t>Japan</t>
  </si>
  <si>
    <t>Jordan</t>
  </si>
  <si>
    <t>Kazakhstan</t>
  </si>
  <si>
    <t>Kenya</t>
  </si>
  <si>
    <t>Kiribati</t>
  </si>
  <si>
    <t>Kyrgyzstan</t>
  </si>
  <si>
    <t>Lao People's Democratic Republic</t>
  </si>
  <si>
    <t>Latvia</t>
  </si>
  <si>
    <t>Lebanon</t>
  </si>
  <si>
    <t>Lesotho</t>
  </si>
  <si>
    <t>Liberia</t>
  </si>
  <si>
    <t>Liechtenstein</t>
  </si>
  <si>
    <t>Lithuania</t>
  </si>
  <si>
    <t>Luxembourg</t>
  </si>
  <si>
    <t>Madagascar</t>
  </si>
  <si>
    <t>Malawi</t>
  </si>
  <si>
    <t>Kuwait</t>
  </si>
  <si>
    <t>Maldives</t>
  </si>
  <si>
    <t>Mali</t>
  </si>
  <si>
    <t>Malta</t>
  </si>
  <si>
    <t>Marshall Islands</t>
  </si>
  <si>
    <t>Mauritania</t>
  </si>
  <si>
    <t>Mexico</t>
  </si>
  <si>
    <t>Monaco</t>
  </si>
  <si>
    <t>Libya</t>
  </si>
  <si>
    <t>Mongolia</t>
  </si>
  <si>
    <t>Montenegro</t>
  </si>
  <si>
    <t>Montserrat</t>
  </si>
  <si>
    <t>Morocco</t>
  </si>
  <si>
    <t>Mozambique</t>
  </si>
  <si>
    <t>Myanmar</t>
  </si>
  <si>
    <t>Malaysia</t>
  </si>
  <si>
    <t>Namibia</t>
  </si>
  <si>
    <t>Nauru</t>
  </si>
  <si>
    <t>Nepal</t>
  </si>
  <si>
    <t>Netherlands</t>
  </si>
  <si>
    <t>New Zealand</t>
  </si>
  <si>
    <t>Nicaragua</t>
  </si>
  <si>
    <t>Mauritius</t>
  </si>
  <si>
    <t>Niger</t>
  </si>
  <si>
    <t>Nigeria</t>
  </si>
  <si>
    <t>Micronesia (Federated States of)</t>
  </si>
  <si>
    <t>North Macedonia</t>
  </si>
  <si>
    <t>Norway</t>
  </si>
  <si>
    <t>Oman</t>
  </si>
  <si>
    <t>Pakistan</t>
  </si>
  <si>
    <t>Panama</t>
  </si>
  <si>
    <t>Papua New Guinea</t>
  </si>
  <si>
    <t>Paraguay</t>
  </si>
  <si>
    <t>Peru</t>
  </si>
  <si>
    <t>Philippines</t>
  </si>
  <si>
    <t>Poland</t>
  </si>
  <si>
    <t>Portugal</t>
  </si>
  <si>
    <t>Qatar</t>
  </si>
  <si>
    <t>Republic of Moldova</t>
  </si>
  <si>
    <t>Romania</t>
  </si>
  <si>
    <t>Russian Federation</t>
  </si>
  <si>
    <t>Rwanda</t>
  </si>
  <si>
    <t>Niue</t>
  </si>
  <si>
    <t>Saint Lucia</t>
  </si>
  <si>
    <t>Samoa</t>
  </si>
  <si>
    <t>San Marino</t>
  </si>
  <si>
    <t>Sao Tome and Principe</t>
  </si>
  <si>
    <t>Saudi Arabia</t>
  </si>
  <si>
    <t>Palau</t>
  </si>
  <si>
    <t>Senegal</t>
  </si>
  <si>
    <t>Serbia</t>
  </si>
  <si>
    <t>Sierra Leone</t>
  </si>
  <si>
    <t>Singapore</t>
  </si>
  <si>
    <t>Slovakia</t>
  </si>
  <si>
    <t>Slovenia</t>
  </si>
  <si>
    <t>Solomon Islands</t>
  </si>
  <si>
    <t>Somalia</t>
  </si>
  <si>
    <t>South Africa</t>
  </si>
  <si>
    <t>Republic of Korea</t>
  </si>
  <si>
    <t>South Sudan</t>
  </si>
  <si>
    <t>Spain</t>
  </si>
  <si>
    <t>Sri Lanka</t>
  </si>
  <si>
    <t>State of Palestine</t>
  </si>
  <si>
    <t>Sudan</t>
  </si>
  <si>
    <t>Saint Kitts and Nevis</t>
  </si>
  <si>
    <t>Suriname</t>
  </si>
  <si>
    <t>Sweden</t>
  </si>
  <si>
    <t>Saint Vincent and the Grenadines</t>
  </si>
  <si>
    <t>Switzerland</t>
  </si>
  <si>
    <t>Syrian Arab Republic</t>
  </si>
  <si>
    <t>Tajikistan</t>
  </si>
  <si>
    <t>Thailand</t>
  </si>
  <si>
    <t>Timor-Leste</t>
  </si>
  <si>
    <t>Togo</t>
  </si>
  <si>
    <t>Tonga</t>
  </si>
  <si>
    <t>Seychelles</t>
  </si>
  <si>
    <t>Trinidad and Tobago</t>
  </si>
  <si>
    <t>Tunisia</t>
  </si>
  <si>
    <t>Turkmenistan</t>
  </si>
  <si>
    <t>Tuvalu</t>
  </si>
  <si>
    <t>Uganda</t>
  </si>
  <si>
    <t>Ukraine</t>
  </si>
  <si>
    <t>United Arab Emirates</t>
  </si>
  <si>
    <t>United Kingdom</t>
  </si>
  <si>
    <t>United Republic of Tanzania</t>
  </si>
  <si>
    <t>Uruguay</t>
  </si>
  <si>
    <t>Uzbekistan</t>
  </si>
  <si>
    <t>Vanuatu</t>
  </si>
  <si>
    <t>Venezuela (Bolivarian Republic of)</t>
  </si>
  <si>
    <t>Viet Nam</t>
  </si>
  <si>
    <t>Yemen</t>
  </si>
  <si>
    <t>Zambia</t>
  </si>
  <si>
    <t>Zimbabwe</t>
  </si>
  <si>
    <t>Sub-Saharan Africa</t>
  </si>
  <si>
    <t>Tokelau</t>
  </si>
  <si>
    <t>Middle East and North Africa</t>
  </si>
  <si>
    <t>South Asia</t>
  </si>
  <si>
    <t>East Asia and Pacific</t>
  </si>
  <si>
    <t>Latin America and Caribbean</t>
  </si>
  <si>
    <t>Europe and Central Asia</t>
  </si>
  <si>
    <t>Turks and Caicos Islands</t>
  </si>
  <si>
    <t>North America</t>
  </si>
  <si>
    <t>Least developed countries</t>
  </si>
  <si>
    <t>United States</t>
  </si>
  <si>
    <t>SUMMARY</t>
  </si>
  <si>
    <t>World</t>
  </si>
  <si>
    <t>Notes:</t>
  </si>
  <si>
    <t>– Data not available.</t>
  </si>
  <si>
    <t>y Data differ from the standard definition or refer to only part of a country. If they fall within the noted reference period, such data are included in the calculation of regional and global averages.</t>
  </si>
  <si>
    <t>* Data refer to the most recent year available during the period specified in the column heading.</t>
  </si>
  <si>
    <t>Prepared by the Data and Analytics Section; Division of Data, Analytics, Planning and Monitoring, UNICEF</t>
  </si>
  <si>
    <t xml:space="preserve">Contact us:  </t>
  </si>
  <si>
    <t>data@unicef.org</t>
  </si>
  <si>
    <t xml:space="preserve">   Eastern and Southern Africa</t>
  </si>
  <si>
    <t xml:space="preserve">   West and Central Africa</t>
  </si>
  <si>
    <t xml:space="preserve">   Eastern Europe and Central Asia</t>
  </si>
  <si>
    <t xml:space="preserve">   Western Europe</t>
  </si>
  <si>
    <t>Central African Republic</t>
  </si>
  <si>
    <t>Eastern Europe and Central Asia</t>
  </si>
  <si>
    <t>Eastern and Southern Africa</t>
  </si>
  <si>
    <r>
      <t>Birth registration (%)</t>
    </r>
    <r>
      <rPr>
        <b/>
        <vertAlign val="superscript"/>
        <sz val="11"/>
        <rFont val="Arial Narrow"/>
        <family val="2"/>
      </rPr>
      <t xml:space="preserve">+
</t>
    </r>
    <r>
      <rPr>
        <b/>
        <sz val="11"/>
        <rFont val="Arial Narrow"/>
        <family val="2"/>
      </rPr>
      <t>(2011-2020)*</t>
    </r>
  </si>
  <si>
    <t>total</t>
  </si>
  <si>
    <t>Children in Residential Care</t>
  </si>
  <si>
    <t>AFG</t>
  </si>
  <si>
    <t>ALB</t>
  </si>
  <si>
    <t>DZA</t>
  </si>
  <si>
    <t>AND</t>
  </si>
  <si>
    <t>AGO</t>
  </si>
  <si>
    <t>AIA</t>
  </si>
  <si>
    <t>ATG</t>
  </si>
  <si>
    <t>ARG</t>
  </si>
  <si>
    <t>ARM</t>
  </si>
  <si>
    <t>AUS</t>
  </si>
  <si>
    <t>AUT</t>
  </si>
  <si>
    <t>AZE</t>
  </si>
  <si>
    <t>BHS</t>
  </si>
  <si>
    <t>BHR</t>
  </si>
  <si>
    <t>BGD</t>
  </si>
  <si>
    <t>BRB</t>
  </si>
  <si>
    <t>BLR</t>
  </si>
  <si>
    <t>BEL</t>
  </si>
  <si>
    <t>BLZ</t>
  </si>
  <si>
    <t>BEN</t>
  </si>
  <si>
    <t>BTN</t>
  </si>
  <si>
    <t>BOL</t>
  </si>
  <si>
    <t>BIH</t>
  </si>
  <si>
    <t>BWA</t>
  </si>
  <si>
    <t>BRA</t>
  </si>
  <si>
    <t>VGB</t>
  </si>
  <si>
    <t>BRN</t>
  </si>
  <si>
    <t>BGR</t>
  </si>
  <si>
    <t>BFA</t>
  </si>
  <si>
    <t>BDI</t>
  </si>
  <si>
    <t>KHM</t>
  </si>
  <si>
    <t>CMR</t>
  </si>
  <si>
    <t>CAN</t>
  </si>
  <si>
    <t>CPV</t>
  </si>
  <si>
    <t>CAF</t>
  </si>
  <si>
    <t>TCD</t>
  </si>
  <si>
    <t>CHL</t>
  </si>
  <si>
    <t>CHN</t>
  </si>
  <si>
    <t>COL</t>
  </si>
  <si>
    <t>COM</t>
  </si>
  <si>
    <t>COG</t>
  </si>
  <si>
    <t>COK</t>
  </si>
  <si>
    <t>CRI</t>
  </si>
  <si>
    <t>CIV</t>
  </si>
  <si>
    <t>HRV</t>
  </si>
  <si>
    <t>CUB</t>
  </si>
  <si>
    <t>CZE</t>
  </si>
  <si>
    <t>COD</t>
  </si>
  <si>
    <t>DNK</t>
  </si>
  <si>
    <t>DJI</t>
  </si>
  <si>
    <t>DMA</t>
  </si>
  <si>
    <t>DOM</t>
  </si>
  <si>
    <t>ECU</t>
  </si>
  <si>
    <t>EGY</t>
  </si>
  <si>
    <t>SLV</t>
  </si>
  <si>
    <t>GNQ</t>
  </si>
  <si>
    <t>ERI</t>
  </si>
  <si>
    <t>EST</t>
  </si>
  <si>
    <t>SWZ</t>
  </si>
  <si>
    <t>ETH</t>
  </si>
  <si>
    <t>FJI</t>
  </si>
  <si>
    <t>FIN</t>
  </si>
  <si>
    <t>FRA</t>
  </si>
  <si>
    <t>GAB</t>
  </si>
  <si>
    <t>GMB</t>
  </si>
  <si>
    <t>GEO</t>
  </si>
  <si>
    <t>DEU</t>
  </si>
  <si>
    <t>GHA</t>
  </si>
  <si>
    <t>GRC</t>
  </si>
  <si>
    <t>GRD</t>
  </si>
  <si>
    <t>GTM</t>
  </si>
  <si>
    <t>GIN</t>
  </si>
  <si>
    <t>GNB</t>
  </si>
  <si>
    <t>GUY</t>
  </si>
  <si>
    <t>HTI</t>
  </si>
  <si>
    <t>HND</t>
  </si>
  <si>
    <t>HUN</t>
  </si>
  <si>
    <t>ISL</t>
  </si>
  <si>
    <t>IND</t>
  </si>
  <si>
    <t>IDN</t>
  </si>
  <si>
    <t>IRN</t>
  </si>
  <si>
    <t>IRQ</t>
  </si>
  <si>
    <t>IRL</t>
  </si>
  <si>
    <t>ISR</t>
  </si>
  <si>
    <t>ITA</t>
  </si>
  <si>
    <t>JAM</t>
  </si>
  <si>
    <t>JPN</t>
  </si>
  <si>
    <t>JOR</t>
  </si>
  <si>
    <t>KAZ</t>
  </si>
  <si>
    <t>KEN</t>
  </si>
  <si>
    <t>KIR</t>
  </si>
  <si>
    <t>PRK</t>
  </si>
  <si>
    <t>KOR</t>
  </si>
  <si>
    <t>KWT</t>
  </si>
  <si>
    <t>KGZ</t>
  </si>
  <si>
    <t>LAO</t>
  </si>
  <si>
    <t>LVA</t>
  </si>
  <si>
    <t>LBN</t>
  </si>
  <si>
    <t>LSO</t>
  </si>
  <si>
    <t>LBR</t>
  </si>
  <si>
    <t>LBY</t>
  </si>
  <si>
    <t>LTU</t>
  </si>
  <si>
    <t>LUX</t>
  </si>
  <si>
    <t>MDG</t>
  </si>
  <si>
    <t>MWI</t>
  </si>
  <si>
    <t>MYS</t>
  </si>
  <si>
    <t>MDV</t>
  </si>
  <si>
    <t>MLI</t>
  </si>
  <si>
    <t>MLT</t>
  </si>
  <si>
    <t>MHL</t>
  </si>
  <si>
    <t>MRT</t>
  </si>
  <si>
    <t>MUS</t>
  </si>
  <si>
    <t>MEX</t>
  </si>
  <si>
    <t>FSM</t>
  </si>
  <si>
    <t>MDA</t>
  </si>
  <si>
    <t>MNG</t>
  </si>
  <si>
    <t>MNE</t>
  </si>
  <si>
    <t>MSR</t>
  </si>
  <si>
    <t>MAR</t>
  </si>
  <si>
    <t>MOZ</t>
  </si>
  <si>
    <t>MMR</t>
  </si>
  <si>
    <t>NAM</t>
  </si>
  <si>
    <t>NRU</t>
  </si>
  <si>
    <t>NIU</t>
  </si>
  <si>
    <t>NPL</t>
  </si>
  <si>
    <t>NLD</t>
  </si>
  <si>
    <t>NZL</t>
  </si>
  <si>
    <t>NIC</t>
  </si>
  <si>
    <t>NER</t>
  </si>
  <si>
    <t>NGA</t>
  </si>
  <si>
    <t>MKD</t>
  </si>
  <si>
    <t>NOR</t>
  </si>
  <si>
    <t>OMN</t>
  </si>
  <si>
    <t>PAK</t>
  </si>
  <si>
    <t>PLW</t>
  </si>
  <si>
    <t>PAN</t>
  </si>
  <si>
    <t>PNG</t>
  </si>
  <si>
    <t>PRY</t>
  </si>
  <si>
    <t>PER</t>
  </si>
  <si>
    <t>PHL</t>
  </si>
  <si>
    <t>POL</t>
  </si>
  <si>
    <t>PRT</t>
  </si>
  <si>
    <t>QAT</t>
  </si>
  <si>
    <t>ROU</t>
  </si>
  <si>
    <t>RUS</t>
  </si>
  <si>
    <t>RWA</t>
  </si>
  <si>
    <t>KNA</t>
  </si>
  <si>
    <t>LCA</t>
  </si>
  <si>
    <t>VCT</t>
  </si>
  <si>
    <t>WSM</t>
  </si>
  <si>
    <t>SMR</t>
  </si>
  <si>
    <t>STP</t>
  </si>
  <si>
    <t>SAU</t>
  </si>
  <si>
    <t>SEN</t>
  </si>
  <si>
    <t>SRB</t>
  </si>
  <si>
    <t>SYC</t>
  </si>
  <si>
    <t>SLE</t>
  </si>
  <si>
    <t>SGP</t>
  </si>
  <si>
    <t>SVK</t>
  </si>
  <si>
    <t>SVN</t>
  </si>
  <si>
    <t>SLB</t>
  </si>
  <si>
    <t>SOM</t>
  </si>
  <si>
    <t>ZAF</t>
  </si>
  <si>
    <t>SSD</t>
  </si>
  <si>
    <t>ESP</t>
  </si>
  <si>
    <t>LKA</t>
  </si>
  <si>
    <t>PSE</t>
  </si>
  <si>
    <t>SDN</t>
  </si>
  <si>
    <t>SUR</t>
  </si>
  <si>
    <t>SWE</t>
  </si>
  <si>
    <t>CHE</t>
  </si>
  <si>
    <t>SYR</t>
  </si>
  <si>
    <t>TJK</t>
  </si>
  <si>
    <t>TZA</t>
  </si>
  <si>
    <t>THA</t>
  </si>
  <si>
    <t>TLS</t>
  </si>
  <si>
    <t>TGO</t>
  </si>
  <si>
    <t>TON</t>
  </si>
  <si>
    <t>TTO</t>
  </si>
  <si>
    <t>TUN</t>
  </si>
  <si>
    <t>TUR</t>
  </si>
  <si>
    <t>TKM</t>
  </si>
  <si>
    <t>TCA</t>
  </si>
  <si>
    <t>TUV</t>
  </si>
  <si>
    <t>UGA</t>
  </si>
  <si>
    <t>UKR</t>
  </si>
  <si>
    <t>ARE</t>
  </si>
  <si>
    <t>GBR</t>
  </si>
  <si>
    <t>USA</t>
  </si>
  <si>
    <t>URY</t>
  </si>
  <si>
    <t>UZB</t>
  </si>
  <si>
    <t>VUT</t>
  </si>
  <si>
    <t>VEN</t>
  </si>
  <si>
    <t>VNM</t>
  </si>
  <si>
    <t>YEM</t>
  </si>
  <si>
    <t>ZMB</t>
  </si>
  <si>
    <t>ZWE</t>
  </si>
  <si>
    <t>CYP</t>
  </si>
  <si>
    <t>VAT</t>
  </si>
  <si>
    <t>LIE</t>
  </si>
  <si>
    <t>MCO</t>
  </si>
  <si>
    <t>TKL</t>
  </si>
  <si>
    <t>Age</t>
  </si>
  <si>
    <t>Notes</t>
  </si>
  <si>
    <t>Time period</t>
  </si>
  <si>
    <t>Source:</t>
  </si>
  <si>
    <t xml:space="preserve">Indicator definition: </t>
  </si>
  <si>
    <r>
      <t>Children in Residential Care</t>
    </r>
    <r>
      <rPr>
        <b/>
        <vertAlign val="superscript"/>
        <sz val="11"/>
        <rFont val="Arial Narrow"/>
        <family val="2"/>
      </rPr>
      <t xml:space="preserve">
</t>
    </r>
    <r>
      <rPr>
        <b/>
        <sz val="11"/>
        <rFont val="Arial Narrow"/>
        <family val="2"/>
      </rPr>
      <t>(2010-2022)*</t>
    </r>
  </si>
  <si>
    <t>Y0T17</t>
  </si>
  <si>
    <t>National Statistics and Information Authority, Key Statistical Indicators 2020</t>
  </si>
  <si>
    <t>TransMonEE database 2020</t>
  </si>
  <si>
    <t>Ministry of Social Development</t>
  </si>
  <si>
    <t>Ministry of Social Transformation, Human Resource Development and the Blue Economy</t>
  </si>
  <si>
    <t>Y0T21</t>
  </si>
  <si>
    <t>Age is 0-21 years</t>
  </si>
  <si>
    <t>MoH, MoSD, National Secretary of Child &amp; Family and UNICEF, Situación de Niñas, Niños y Adolescentes sin cuidados parentales en la República Argentina</t>
  </si>
  <si>
    <t>Statistical Committee of Armenia (ARMSTAT) as reported in TransMonEE</t>
  </si>
  <si>
    <t>Australian Institute of Health and Welfare (2013)</t>
  </si>
  <si>
    <t>Ministry of Family Affairs</t>
  </si>
  <si>
    <t xml:space="preserve">State Statistical Committee of the Republic of Azerbaijan </t>
  </si>
  <si>
    <t>Department of Social Services</t>
  </si>
  <si>
    <t>Y0T16</t>
  </si>
  <si>
    <t>Age is 0-16 years</t>
  </si>
  <si>
    <t>Child Care Board</t>
  </si>
  <si>
    <t>Belstat</t>
  </si>
  <si>
    <t>Y0T18</t>
  </si>
  <si>
    <t>Age is 0-18 years</t>
  </si>
  <si>
    <t>Ministry of Human Development Social Transformation &amp; Poverty Alleviation</t>
  </si>
  <si>
    <t>Child Protection Mapping and Assessment Report</t>
  </si>
  <si>
    <t>Ministerio de Justicia y Transparencia Institucional</t>
  </si>
  <si>
    <t>Agency for Statistics, Social Welfare Report, 2015-2020</t>
  </si>
  <si>
    <t>Ministry of Local Government</t>
  </si>
  <si>
    <t>MDS/FIOCRUZ</t>
  </si>
  <si>
    <t>Ministry of Health and Social Development</t>
  </si>
  <si>
    <t>Agency for Social Assistance, Ministry of Health and NSI</t>
  </si>
  <si>
    <t>Ministry of Social Protection</t>
  </si>
  <si>
    <t>ICCA and SOS Village</t>
  </si>
  <si>
    <t>Ministry of Social Affairs, Veterans and Youth Rehabilitation, General of the Directorate of Technical Affairs and Department of Child Welfare; Summary Report
On Digital Inspection of RCIs conducted in 2019</t>
  </si>
  <si>
    <t>MINAS Annual Statistics</t>
  </si>
  <si>
    <t>SENAME (Anuario Estadistico 2020), table 106</t>
  </si>
  <si>
    <t>Ministry of Civil Affairs, China Civil Affairs’ Statistical Yearbook, 2020</t>
  </si>
  <si>
    <t>ICBF Información Aplicativo Linea Base Central de Cupos</t>
  </si>
  <si>
    <t>PANI</t>
  </si>
  <si>
    <t>Ministry of the Family, Women and Children</t>
  </si>
  <si>
    <t>Ministry of Education</t>
  </si>
  <si>
    <t>Y0T20</t>
  </si>
  <si>
    <t>Age is 0-20 years</t>
  </si>
  <si>
    <t>http://nososco-eng.nom-nos.dk/filer/publikationer/Trygtext%202011%20UK.pdf</t>
  </si>
  <si>
    <t>Ministry of Youth Development and Empowerment, Youth at Risk, Gender Affairs, Seniors Security and Dominicans with Disabilities</t>
  </si>
  <si>
    <t>Comite de Derechos del Nino de Ginebra</t>
  </si>
  <si>
    <t>Ministerio de Inclusión Económica y Social</t>
  </si>
  <si>
    <t>MOSS Administrative records</t>
  </si>
  <si>
    <t>Prontuario Estadístico 2020, Sistema de Información para la Infancia, SIPI (ISNA)</t>
  </si>
  <si>
    <t>MoLHW as cited in Fourth Periodic Report of States Parties to the CRC</t>
  </si>
  <si>
    <t>Deputy Prime Minister Office in charge of Residential Children Care Facilities</t>
  </si>
  <si>
    <t>Ministry of Social Welfare, Women and Poverty Alleviation, annual report 2012</t>
  </si>
  <si>
    <t>Maison de I'Esperance; SOS Mwana; ONG Micone (non-state res care); ENEDA rt Horizons Nouveaux (state res care)</t>
  </si>
  <si>
    <t>Definition is different from the previous year's submission</t>
  </si>
  <si>
    <t>TransMonEE database; Agency for State Care and Assistance for the (Statutory) Victims of Human Trafficking</t>
  </si>
  <si>
    <t>Federal Statistical Office, Children and Youth Services</t>
  </si>
  <si>
    <t>The Ministry of Gender, Children and Social Protection</t>
  </si>
  <si>
    <t>Ministry of Labour and Social Affairs</t>
  </si>
  <si>
    <t>Child Protection Authority</t>
  </si>
  <si>
    <t>Consejo Nacional de Adopciones (residential care)</t>
  </si>
  <si>
    <t>National Directory in charge of Child protection</t>
  </si>
  <si>
    <t>Ministry of Woman, Family and Social Protection</t>
  </si>
  <si>
    <t>Ministry of Labor, Human Services and Social Security</t>
  </si>
  <si>
    <t>Institut du bien-etre social et de reserches (IBERS)</t>
  </si>
  <si>
    <t>Directorate of Children, Adolescents and Family (DINAF), Manual for Monitoring and Evaluation of Residential Alternative Care Institutions, 2016</t>
  </si>
  <si>
    <t>TransMonEE database</t>
  </si>
  <si>
    <t>Report of the Committee for Analysing Data of Mapping and Review Exercise of Child Care Institutions under the Juvenile Justice (Care and Protection of Children) Act, 2015 and Other Homes by the Ministry of Women and Child Development, see p.6</t>
  </si>
  <si>
    <t>Ministry of Social Affairs</t>
  </si>
  <si>
    <t>Bureau for Family, Women and Children's Empowerment</t>
  </si>
  <si>
    <t>Ministry of Labor and Social Affairs</t>
  </si>
  <si>
    <t>Health Service Executive</t>
  </si>
  <si>
    <t>Child Protection and Family Services Agency as reported in Economic and Social Survey 2020 (Planning Institute of Jamaica), table 25.4, p. 25.8</t>
  </si>
  <si>
    <t>Ministry of Health, Labor and Welfare, “Reference Material: Current State of Alternative Care”</t>
  </si>
  <si>
    <t>TransMonEE</t>
  </si>
  <si>
    <t>Ministry of Gender, Children and Social Development</t>
  </si>
  <si>
    <t>Ministry of Social Affairs and Labor</t>
  </si>
  <si>
    <t>Ministry of Labour and Social Protection and Migration, NSC, Ministry of Education and Science, Ministry of Health as part of TransMonEE 2020</t>
  </si>
  <si>
    <t>Ministry of Health and Social Welfare</t>
  </si>
  <si>
    <t>TransMonEE database 2018</t>
  </si>
  <si>
    <t>Malawi Human Rights Commission, Report on Monitoring of Child Care Institutions in Malawi, 2017</t>
  </si>
  <si>
    <t>Ministry of Women, Family and Community Development</t>
  </si>
  <si>
    <t>Ministry of Gender, Family and Social Services</t>
  </si>
  <si>
    <t>DRPFEF du District/rapports centres 2020, as reported in Bulletin Statistique 2020 (Ministry of Women, Child and Family)</t>
  </si>
  <si>
    <t>Office of the Commissioner for Children</t>
  </si>
  <si>
    <t>Rapports annuels pour 2011 du Center de protection et d'integration sociale des enfants</t>
  </si>
  <si>
    <t>Censo de Población y Vivienda 2020, Características de alojamientos de asistencia social, Usuarios (INEGI)</t>
  </si>
  <si>
    <t>Agency for Family, Children and Youth development</t>
  </si>
  <si>
    <t>Ministry of Finance and Social Welfare</t>
  </si>
  <si>
    <t xml:space="preserve">Ministry of Health and Social Services </t>
  </si>
  <si>
    <t>Annuaire Statistique de l'Entraide National 2018</t>
  </si>
  <si>
    <t>National Alternative Care Assessment (conducted by Ministry of Women &amp; Social Action, Attorney General's Office, Supreme Court &amp; UNICEF)</t>
  </si>
  <si>
    <t>Y7T17</t>
  </si>
  <si>
    <t>Age is 7-17 years</t>
  </si>
  <si>
    <t>Department of Social Welfare</t>
  </si>
  <si>
    <t>Directorate of Child Welfare Services (Ministry of Gender Equality and Social Welfare)</t>
  </si>
  <si>
    <t>National Child Rights Council (2021), State of Children in Nepal 2021;</t>
  </si>
  <si>
    <t>Ministry of Child, Youth and Family</t>
  </si>
  <si>
    <t>Ministry of Family, Adolescents and Children</t>
  </si>
  <si>
    <t>Direction de la protection de l'enfant</t>
  </si>
  <si>
    <t>Ministry of Social Development, Social Indicators Report 2016</t>
  </si>
  <si>
    <t>Estadisticas de la Secretaria Nacional de Ninez, Adolescencia y Familia</t>
  </si>
  <si>
    <t>National Secretariat for Children</t>
  </si>
  <si>
    <t>Ministry of women and vulnerable populations, Monitoring report of residential care centers and corporate</t>
  </si>
  <si>
    <t>Department of Social Welfare and Development</t>
  </si>
  <si>
    <t>Ministry of Health, Labour and Social protection</t>
  </si>
  <si>
    <t>National Authority for the Rights of the Children with Disabilities and Adoption</t>
  </si>
  <si>
    <t>Ministry of Education and Science and Ministry of Health and Social Development</t>
  </si>
  <si>
    <t>Census</t>
  </si>
  <si>
    <t>Ministry of Health, Social and Community Development</t>
  </si>
  <si>
    <t>Ministry of Equity, Social Justice and Empowerment</t>
  </si>
  <si>
    <t>Ministry of Social Mobilisation</t>
  </si>
  <si>
    <t>UNICEF Country Office</t>
  </si>
  <si>
    <t>Republic Institute for Social Protection</t>
  </si>
  <si>
    <t>Ministry of Gender and Children’s Affairs</t>
  </si>
  <si>
    <t>Community Agency for Social Enquiry</t>
  </si>
  <si>
    <t>Department of Census and Statistics (DCS), Census of Children in Child Care Institutions, Final Report 2019</t>
  </si>
  <si>
    <t>Ministry of Social Affairs (administrative data)</t>
  </si>
  <si>
    <t>National Research Situation of Children's Daycare Facilities in Suriname (Center for People's Development &amp; The National Assembly)</t>
  </si>
  <si>
    <t>Statistics Agency as part of TransMonEE database</t>
  </si>
  <si>
    <t>Department of Children and Youth</t>
  </si>
  <si>
    <t>Ministry of Social Solidarity</t>
  </si>
  <si>
    <t xml:space="preserve">Ministère de l’action sociale, de la promotion de la femme et de l’alphabétisation. 2016. Evaluation des centres d’accueil et d’hébergement des enfants vulnérables. P. 22 </t>
  </si>
  <si>
    <t>Children’s Authority of Trinidad and Tobago</t>
  </si>
  <si>
    <t>Ministry of Family, Social Affairs and NGOS</t>
  </si>
  <si>
    <t>Ministry of Labour, Family and Social Services as part of TransMonEE</t>
  </si>
  <si>
    <t>State Statistics Data</t>
  </si>
  <si>
    <t xml:space="preserve">Ministry of Home Affairs, Transportation &amp; Communication </t>
  </si>
  <si>
    <t>Baseline study of institutional care in Uganda (UNICEF/Ministry of Gender Labour &amp; Social Development)</t>
  </si>
  <si>
    <t>State Statistic Service in Ukraine</t>
  </si>
  <si>
    <t>SITAN on Res. Care Institutions</t>
  </si>
  <si>
    <t>Adoption and Foster Car Analysis and Reporting System (AFCARS)</t>
  </si>
  <si>
    <t>Instituto del Niño y Adolescente del Uruguay- Sistema de Información para la Infancia (SIPI), table 6</t>
  </si>
  <si>
    <t xml:space="preserve">State Committee on Statistics </t>
  </si>
  <si>
    <t>Annual Report of the Ombudsman, p. 158</t>
  </si>
  <si>
    <t xml:space="preserve">Ministry of Community Development, Mother and Child Health </t>
  </si>
  <si>
    <r>
      <t>Rate 
(Per 100,000)</t>
    </r>
    <r>
      <rPr>
        <vertAlign val="superscript"/>
        <sz val="11"/>
        <rFont val="Arial Narrow"/>
        <family val="2"/>
      </rPr>
      <t>+</t>
    </r>
  </si>
  <si>
    <t xml:space="preserve">+ Rates have been calculated for each country using standard population estimates produced by the UN Population Division. The population estimate used for each country is customized to match the reference year of the data. </t>
  </si>
  <si>
    <t>Rate of children aged 0-17 years in residential care per 100,000. Residential care is defined in the Guidelines for the Alternative Care of Children (para 29 (c) iv) as: ‘care provided in any non-family-based group setting, such as places of safety for emergency care, transit centres in emergency situations, and all other short- and long-term residential care facilities, including group homes’. This includes ‘orphanages’, and small group homes.</t>
  </si>
  <si>
    <t>UNICEF global databases, 2022, based on administrative records.</t>
  </si>
  <si>
    <t>Based on 14 countries with a population coverage 61 per cent of the regional population aged 0-17 years</t>
  </si>
  <si>
    <t>Based on 9 countries with a population coverage 66 per cent of the regional population aged 0-17 years</t>
  </si>
  <si>
    <t>Based on 7 countries with a population coverage 85 per cent of the regional population aged 0-17 years</t>
  </si>
  <si>
    <t>Based on 13 countries with a population coverage 91 per cent of the regional population aged 0-17 years</t>
  </si>
  <si>
    <t>Based on 36 countries with a population coverage 100 per cent of the regional population aged 0-17 years</t>
  </si>
  <si>
    <t>Based on 30 countries with a population coverage 72 per cent of the regional population aged 0-17 years</t>
  </si>
  <si>
    <t>Based on 21 countries with a population coverage 100 per cent of the regional population aged 0-17 years</t>
  </si>
  <si>
    <t>Based on 1 countries with a population coverage 91 per cent of the regional population aged 0-17 years</t>
  </si>
  <si>
    <t>Based on 27 countries with a population coverage 62 per cent of the regional population aged 0-17 years</t>
  </si>
  <si>
    <t>Türkiye</t>
  </si>
  <si>
    <t>Last update: December 2022</t>
  </si>
  <si>
    <t>The figures in this table are based on underlying data that rely on the strength of a country’s data system and on the degree of coordination between the bodies and institutions that collect data. Overall, there are several limitations when it comes to the availability, consistency and coverage of underlying country data based on administrative records. Therefore, the figures in this table are best interpreted as giving an indication, albeit approximate, of whether, and how well, a country’s data system is able to generate and make available a count of this population of children. Rather than an indication of a larger population, higher reported figures may actually reflect a more comprehensive and well-functioning system of identifying and monitoring such children and greater capacity for the systematic collection of such data. Regional estimates should be interpreted with consideration of the wide variation in the number of children and the capacity of record keeping and reporting systems among countries in the same region.</t>
  </si>
  <si>
    <t>Based on 125 countries with a population coverage 77 per cent of the global population aged 0-17 years</t>
  </si>
  <si>
    <t>TIME_PERIOD</t>
  </si>
  <si>
    <t>DATA_SOURCE</t>
  </si>
  <si>
    <t>Administrative records</t>
  </si>
  <si>
    <t>Ministry of Labor, Pension System, Family and Social Policy, Annual Statistical Report on Homes and Beneficiaries Social Welfare in The Republic of Croatia in 2020; Annual Statistical Report on Other Legal Entities Performing Social Welfare and Beneficiaries Social Welfare in The Republic of Croatia in 2020</t>
  </si>
  <si>
    <t>Central Union for Child Welfare</t>
  </si>
  <si>
    <t>Service of l‘Aide Sociale à L‘Enfance</t>
  </si>
  <si>
    <t>Italian National Centre of Documentation and Analysis for Childhood and Adolescence</t>
  </si>
  <si>
    <t>Ministry of Welfare</t>
  </si>
  <si>
    <t>Children Deprived of Family Care in Lebanon -Present Situation &amp; Available Alternatives (unpublished report); UNICEF and Ministry of Social Affairs</t>
  </si>
  <si>
    <t>Ministry of Family Affairs and Integration</t>
  </si>
  <si>
    <t>http://www.eurochild.org/fileadmin/user_upload/Publications/Eurochild_Reports/Eurochild%20Publication%20-%20Children%20in%20Alternative%20Care%20-%202nd%20Edition%20January2010.pdf</t>
  </si>
  <si>
    <t>SITAN of Ministry of Social Welfare &amp; Special Education</t>
  </si>
  <si>
    <t>Ministry of Labour and Social Policy</t>
  </si>
  <si>
    <t>Administrative records from government</t>
  </si>
  <si>
    <t>Statistical Office of Slovenia</t>
  </si>
  <si>
    <t>Ministry of Health and Social Policy</t>
  </si>
  <si>
    <t>National Board of Health and Welfare</t>
  </si>
  <si>
    <t>Department for Education (England); Statistical Return on Children Looked After, Welsh Assembly Government (Wales); Health and Social Care Board Corporate Parenting Returns, Dept. of Health, Social Services and Public Safety (Ireland); Scottish Government (Scotland)</t>
  </si>
  <si>
    <t>Ministry of Social Affairs and Labor/Care Centers</t>
  </si>
  <si>
    <t>Rate 
(Per 100,000)+</t>
  </si>
  <si>
    <t>AGE</t>
  </si>
  <si>
    <t>OBS_FOOTNOTE</t>
  </si>
  <si>
    <t>Rate</t>
  </si>
  <si>
    <t>Based on 125 countries with a population coverage 77 per cent of the regional population aged 0-17 years</t>
  </si>
  <si>
    <t>Agg Feb 2022 archive</t>
  </si>
  <si>
    <t>Agg Jul 2022</t>
  </si>
  <si>
    <t>UNICEF_SSA</t>
  </si>
  <si>
    <t>UNICEF_ESA</t>
  </si>
  <si>
    <t>UNICEF_WCA</t>
  </si>
  <si>
    <t>UNICEF_MENA</t>
  </si>
  <si>
    <t>Asia</t>
  </si>
  <si>
    <t>UNICEF_SA</t>
  </si>
  <si>
    <t>UNICEF_EAP</t>
  </si>
  <si>
    <t>UNICEF_LAC</t>
  </si>
  <si>
    <t>UNICEF_ECA</t>
  </si>
  <si>
    <t>UNICEF_EECA</t>
  </si>
  <si>
    <t>UNICEF_WE</t>
  </si>
  <si>
    <t>UNICEF_NA</t>
  </si>
  <si>
    <t>Developing regions</t>
  </si>
  <si>
    <t>UNSDG_LDC</t>
  </si>
  <si>
    <t>WORLD</t>
  </si>
  <si>
    <t>World (sum of regions)</t>
  </si>
  <si>
    <t>Netherlands (Kingdom of the)</t>
  </si>
  <si>
    <t>2019</t>
  </si>
  <si>
    <t>Under 18 years old</t>
  </si>
  <si>
    <t>2021</t>
  </si>
  <si>
    <t>General Directorate of State Social Services</t>
  </si>
  <si>
    <t>2022</t>
  </si>
  <si>
    <t>2020</t>
  </si>
  <si>
    <t>Ministry of Labor and Social Affairs through the Statistical Committee of Armenia for the UNICEF TransMonEE 2022</t>
  </si>
  <si>
    <t>2012</t>
  </si>
  <si>
    <t>2010</t>
  </si>
  <si>
    <t>National Statistical Office, TransMonEE (TM), December 2022</t>
  </si>
  <si>
    <t>Under 17 years old</t>
  </si>
  <si>
    <t>Under 19 years old</t>
  </si>
  <si>
    <t>2011</t>
  </si>
  <si>
    <t>Agency for Statistics, Social Welfare Report, 2016-2021</t>
  </si>
  <si>
    <t>2012-13</t>
  </si>
  <si>
    <t>Includes children in residential care institutions, boarding schools/houses, pagoda and other faith-based cares, group homes and transit home temporary emergency accomodations; note that the data is low for 2021 as some RCIs not inspected during COVID-19 pandemic and some closed.</t>
  </si>
  <si>
    <t>Ministry of Social Affairs, Veterans and Youth Rehabilitation, General of the Directorate of Technical Affairs and Department of Child Welfare; Summary Report
On Digital Inspection of RCIs conducted in 2021</t>
  </si>
  <si>
    <t>Ministry of Civil Affairs, China Civil Affairs' Statistical Yearbook, 2021</t>
  </si>
  <si>
    <t>2016</t>
  </si>
  <si>
    <t>2014</t>
  </si>
  <si>
    <t>Under 21 years old</t>
  </si>
  <si>
    <t>Includes children in social defense care institutions (children at risk or in contact with the law) which are mainly non-custodial settings except for one closed institution and two semi-closed institutions</t>
  </si>
  <si>
    <t>Prontuario Estadístico 2021, Sistema de Información para la Infancia, SIPI (ISNA)</t>
  </si>
  <si>
    <t>A new data source and different coverage from 2020 (the boarding school under the Ministry of Education responsibility are no more included). Before 2017 data includes also few persons aged 18 years old and over.</t>
  </si>
  <si>
    <t>Ministry of Labour and Social Affairs and Ministry of Migration and Asylum</t>
  </si>
  <si>
    <t>2015</t>
  </si>
  <si>
    <t>2016-18</t>
  </si>
  <si>
    <t>Ministry of Cooperatives, Labour and Social Welfare, Annual Statiscal Report 2022, p. 232; data as of Mar 2022</t>
  </si>
  <si>
    <t>2013</t>
  </si>
  <si>
    <t>Ministry of Health, Labor and Welfare, "Reference Material: Current State of Alternative Care"</t>
  </si>
  <si>
    <t>2017</t>
  </si>
  <si>
    <t>Direction Nationale de la Promotion de l'Enfant et de la Famille (DNPEF) rapport annuel 2021, as reported in Bulletin Statistique 2021 (Ministry of Women, Child and Family), table 6.5</t>
  </si>
  <si>
    <t>Ministry of Health and Social Services</t>
  </si>
  <si>
    <t>2018</t>
  </si>
  <si>
    <t>Ministry of Gender, Children and Social Action, Report on Children in protective institutions December 2021, p. 6</t>
  </si>
  <si>
    <t>7 to 17 years old</t>
  </si>
  <si>
    <t>National Child Rights Council (2022), State of Children in Nepal 2022;</t>
  </si>
  <si>
    <t>2009-10</t>
  </si>
  <si>
    <t>Ministry of Labour and Social Protection</t>
  </si>
  <si>
    <t>Ministry of Gender and Children's Affairs</t>
  </si>
  <si>
    <t>2010-11</t>
  </si>
  <si>
    <t>Statistics Agency as part of TransMonEE database (Ministry of Education and the Ministry of Health and Social Protection)</t>
  </si>
  <si>
    <t>Ministère de l'action sociale, de la promotion de la femme et de l'alphabétisation. 2016. Evaluation des centres d'accueil et d'hébergement des enfants vulnérables. P. 22</t>
  </si>
  <si>
    <t>Children's Authority of Trinidad and Tobago</t>
  </si>
  <si>
    <t>Ministry of Family, Women, Children and Seniors, Situation of Children in Tunisia 2020-2021, p.20-22</t>
  </si>
  <si>
    <t>Ministry of Family and Social Services</t>
  </si>
  <si>
    <t>Ministry of Home Affairs, Transportation &amp; Communication</t>
  </si>
  <si>
    <t>Ministry of Community Development and Social Services, Alternative Care Case Management Information Management System</t>
  </si>
  <si>
    <t>2010-22</t>
  </si>
  <si>
    <t>National surveys and social service administrative records</t>
  </si>
  <si>
    <t>Based on 36 countries with a population coverage 77 per cent of the regional population aged 0-17 years</t>
  </si>
  <si>
    <t>Based on 15 countries with a population coverage 52 per cent of the regional population aged 0-17 years</t>
  </si>
  <si>
    <t>Based on 9 countries with a population coverage 65 per cent of the regional population aged 0-17 years</t>
  </si>
  <si>
    <t>Based on 7 countries with a population coverage 84 per cent of the regional population aged 0-17 years</t>
  </si>
  <si>
    <t>Based on 27 countries with a population coverage 61 per cent of the regional population aged 0-17 years</t>
  </si>
  <si>
    <t>Based on 131 countries with a population coverage 76 per cent of the global population aged 0-17 years</t>
  </si>
  <si>
    <t>Last update: May 2023</t>
  </si>
  <si>
    <t>UNICEF global databases, 2023, based on national surveys and social service administrative records.</t>
  </si>
  <si>
    <t>Ministry of Labor and Social Protection, Belstat</t>
  </si>
  <si>
    <t>Agency for Statistics, Social Welfare Report, 2017-2022, table 13, p. 53</t>
  </si>
  <si>
    <t>Agency for Social Assistance and Ministry of Health</t>
  </si>
  <si>
    <t>2023</t>
  </si>
  <si>
    <t>Includes children in residential care institutions, boarding schools/houses, pagoda and other faith-based cares, group homes and transit home temporary emergency accomodations</t>
  </si>
  <si>
    <t>Ministry of Social Affairs, Veterans and Youth Rehabilitation, General of the Directorate of Technical Affairs and Department of Child Welfare; Summary Report
On Digital Inspection of RCIs conducted in 2023</t>
  </si>
  <si>
    <t>Ministry of Civil Affairs, China Civil Affairs' Statistical Yearbook, 2022</t>
  </si>
  <si>
    <t>Ministry of Labour, Pension System, Family and Social Policy and National Statistical Office, TransMonEE (TM), 2022</t>
  </si>
  <si>
    <t>Ministerio de Inclusión Económica y Social, Oct 2023</t>
  </si>
  <si>
    <t>Ministry of Social Cohesion and Family and Ministry of Migration and Asylum</t>
  </si>
  <si>
    <t>National Statistical Office, TransMonEE (TM), 2022, NSDCP 1208 Report on the situation of children's homes and foster parents</t>
  </si>
  <si>
    <t>Child Protection and Family Services Agency as reported in Economic and Social Survey 2022 (Planning Institute of Jamaica), table 25.2, p. 25.3</t>
  </si>
  <si>
    <t>Committee on Child Rights Protection of the Ministry of Education, National Statistical Office, TransMonEE (TM), 2022</t>
  </si>
  <si>
    <t>National Statistical Office, TransMonEE (TM), December 2021</t>
  </si>
  <si>
    <t>National Statistical Office, TransMonEE (TM), 2022</t>
  </si>
  <si>
    <t>National Statistical Office, Annual Survey on social services, TransMonEE (TM), 2022</t>
  </si>
  <si>
    <t>Annuaire Statistique de l'Entraide National 2022, p. 13</t>
  </si>
  <si>
    <t>Ministry of Gender, Children and Social Action, Report on Children in protective institutions December 2023, slide 11</t>
  </si>
  <si>
    <t>2022-23</t>
  </si>
  <si>
    <t>National Child Rights Council (2023), State of Children in Nepal 2023; Jul 2023 - Jul 2023</t>
  </si>
  <si>
    <t>National Statistical Office, TransMonEE (TM), Oct 2023</t>
  </si>
  <si>
    <t>Estadisticas de la Secretaria Nacional de Ninez, Adolescencia y Familia; Dec 2023</t>
  </si>
  <si>
    <t>Ministry of Children and Adolescents</t>
  </si>
  <si>
    <t>Ministry of Labour and Social Protection as reported in TransMonee</t>
  </si>
  <si>
    <t>Republic Institute for Social Protection (RISP), National Statistical Office, TransMonEE (TM), December 2022</t>
  </si>
  <si>
    <t>SOZAVO and UNICEF, Mapping of Residential care institutions in Suriname 2023, Final report, p. 21</t>
  </si>
  <si>
    <t>Ministère de l'action sociale, Rapport des Directions régionales de la promotion de la femme et de l'alphabétisation. 2023</t>
  </si>
  <si>
    <t>2010-23</t>
  </si>
  <si>
    <t>Based on 36 countries with a population coverage 78 per cent of the regional population aged 0-17 years</t>
  </si>
  <si>
    <t>Based on 26 countries with a population coverage 61 per cent of the regional population aged 0-17 years</t>
  </si>
  <si>
    <r>
      <t>Children in Residential Care</t>
    </r>
    <r>
      <rPr>
        <b/>
        <vertAlign val="superscript"/>
        <sz val="11"/>
        <rFont val="Arial Narrow"/>
        <family val="2"/>
      </rPr>
      <t xml:space="preserve">
</t>
    </r>
    <r>
      <rPr>
        <b/>
        <sz val="11"/>
        <rFont val="Arial Narrow"/>
        <family val="2"/>
      </rPr>
      <t>(2010-2023)*</t>
    </r>
  </si>
  <si>
    <t xml:space="preserve">The figures in this table are based on underlying data that rely on the strength of a country’s data system and on the degree of coordination between the bodies and institutions that collect data. </t>
  </si>
  <si>
    <t xml:space="preserve">Overall, there are several limitations when it comes to the availability, consistency and coverage of underlying country data based on administrative records. Therefore, the figures in this table are best interpreted as giving an indication, albeit approximate, of whether, and how well, a country’s data system is able to generate and make available a count of this population of children. </t>
  </si>
  <si>
    <t xml:space="preserve">Rather than an indication of a larger population, higher reported figures may actually reflect a more comprehensive and well-functioning system of identifying and monitoring such children and greater capacity for the systematic collection of such data. </t>
  </si>
  <si>
    <t>Regional estimates should be interpreted with consideration of the wide variation in the number of children and the capacity of record keeping and reporting systems among countries in the same region.</t>
  </si>
  <si>
    <t>UNICEF global databases, 2024, based on national surveys and social service administrative records.</t>
  </si>
  <si>
    <t>Last update: July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</si>
</sst>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Calibri"/>
      <family val="2"/>
      <scheme val="minor"/>
    </font>
    <font>
      <u/>
      <sz val="11"/>
      <color theme="10"/>
      <name val="Calibri"/>
      <family val="2"/>
      <scheme val="minor"/>
    </font>
    <font>
      <sz val="12"/>
      <color indexed="8"/>
      <name val="Times New Roman"/>
      <family val="2"/>
    </font>
    <font>
      <sz val="10"/>
      <name val="Arial"/>
      <family val="2"/>
    </font>
    <font>
      <sz val="12"/>
      <name val="Arial"/>
      <family val="2"/>
    </font>
    <font>
      <sz val="12"/>
      <color theme="1"/>
      <name val="Times New Roman"/>
      <family val="2"/>
    </font>
    <font>
      <b/>
      <sz val="11"/>
      <color theme="1"/>
      <name val="Arial Narrow"/>
      <family val="2"/>
    </font>
    <font>
      <sz val="11"/>
      <color theme="1"/>
      <name val="Arial Narrow"/>
      <family val="2"/>
    </font>
    <font>
      <b/>
      <sz val="11"/>
      <name val="Arial Narrow"/>
      <family val="2"/>
    </font>
    <font>
      <sz val="11"/>
      <name val="Arial Narrow"/>
      <family val="2"/>
    </font>
    <font>
      <b/>
      <sz val="11"/>
      <color rgb="FF00B0F0"/>
      <name val="Arial Narrow"/>
      <family val="2"/>
    </font>
    <font>
      <b/>
      <vertAlign val="superscript"/>
      <sz val="11"/>
      <name val="Arial Narrow"/>
      <family val="2"/>
    </font>
    <font>
      <sz val="11"/>
      <color indexed="8"/>
      <name val="Arial Narrow"/>
      <family val="2"/>
    </font>
    <font>
      <b/>
      <u/>
      <sz val="11"/>
      <color theme="10"/>
      <name val="Arial Narrow"/>
      <family val="2"/>
    </font>
    <font>
      <b/>
      <sz val="14"/>
      <name val="Arial Narrow"/>
      <family val="2"/>
    </font>
    <font>
      <vertAlign val="superscript"/>
      <sz val="11"/>
      <name val="Arial Narrow"/>
      <family val="2"/>
    </font>
    <font>
      <sz val="11"/>
      <color theme="2"/>
      <name val="Arial Narrow"/>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9">
    <xf numFmtId="0" fontId="0" fillId="0" borderId="0"/>
    <xf numFmtId="0" fontId="1" fillId="0" borderId="0" applyNumberFormat="0" applyFill="0" applyBorder="0" applyAlignment="0" applyProtection="0"/>
    <xf numFmtId="0" fontId="2" fillId="0" borderId="0"/>
    <xf numFmtId="0" fontId="3" fillId="0" borderId="0"/>
    <xf numFmtId="0" fontId="4" fillId="0" borderId="0"/>
    <xf numFmtId="0" fontId="3" fillId="0" borderId="0"/>
    <xf numFmtId="0" fontId="3" fillId="0" borderId="0"/>
    <xf numFmtId="0" fontId="2" fillId="0" borderId="0"/>
    <xf numFmtId="0" fontId="5" fillId="0" borderId="0"/>
  </cellStyleXfs>
  <cellXfs count="71">
    <xf numFmtId="0" fontId="0" fillId="0" borderId="0" xfId="0"/>
    <xf numFmtId="49" fontId="6" fillId="2" borderId="3" xfId="8" applyNumberFormat="1" applyFont="1" applyFill="1" applyBorder="1"/>
    <xf numFmtId="49" fontId="7" fillId="2" borderId="6" xfId="8" applyNumberFormat="1" applyFont="1" applyFill="1" applyBorder="1"/>
    <xf numFmtId="49" fontId="7" fillId="2" borderId="6" xfId="8" applyNumberFormat="1" applyFont="1" applyFill="1" applyBorder="1" applyAlignment="1">
      <alignment horizontal="left"/>
    </xf>
    <xf numFmtId="49" fontId="7" fillId="2" borderId="6" xfId="8" applyNumberFormat="1" applyFont="1" applyFill="1" applyBorder="1" applyAlignment="1">
      <alignment horizontal="left" indent="1"/>
    </xf>
    <xf numFmtId="49" fontId="6" fillId="2" borderId="8" xfId="8" applyNumberFormat="1" applyFont="1" applyFill="1" applyBorder="1"/>
    <xf numFmtId="0" fontId="8" fillId="2" borderId="0" xfId="2" applyFont="1" applyFill="1"/>
    <xf numFmtId="0" fontId="9" fillId="2" borderId="0" xfId="2" applyFont="1" applyFill="1"/>
    <xf numFmtId="0" fontId="8" fillId="2" borderId="0" xfId="3" applyFont="1" applyFill="1"/>
    <xf numFmtId="0" fontId="9" fillId="2" borderId="0" xfId="2" applyFont="1" applyFill="1" applyAlignment="1">
      <alignment horizontal="right"/>
    </xf>
    <xf numFmtId="0" fontId="9" fillId="2" borderId="0" xfId="2" applyFont="1" applyFill="1" applyAlignment="1">
      <alignment horizontal="left"/>
    </xf>
    <xf numFmtId="0" fontId="7" fillId="2" borderId="0" xfId="2" applyFont="1" applyFill="1"/>
    <xf numFmtId="0" fontId="8" fillId="2" borderId="0" xfId="4" applyFont="1" applyFill="1" applyAlignment="1">
      <alignment horizontal="left" vertical="center" wrapText="1"/>
    </xf>
    <xf numFmtId="164" fontId="9" fillId="2" borderId="0" xfId="5" applyNumberFormat="1" applyFont="1" applyFill="1" applyAlignment="1">
      <alignment horizontal="center" vertical="center" wrapText="1"/>
    </xf>
    <xf numFmtId="0" fontId="9" fillId="2" borderId="0" xfId="2" applyFont="1" applyFill="1" applyAlignment="1">
      <alignment horizontal="center" vertical="center"/>
    </xf>
    <xf numFmtId="1" fontId="9" fillId="2" borderId="0" xfId="6" applyNumberFormat="1" applyFont="1" applyFill="1" applyAlignment="1">
      <alignment horizontal="right"/>
    </xf>
    <xf numFmtId="0" fontId="9" fillId="2" borderId="0" xfId="6" applyFont="1" applyFill="1"/>
    <xf numFmtId="1" fontId="12" fillId="2" borderId="0" xfId="7" applyNumberFormat="1" applyFont="1" applyFill="1" applyAlignment="1">
      <alignment horizontal="right"/>
    </xf>
    <xf numFmtId="0" fontId="12" fillId="2" borderId="0" xfId="7" applyFont="1" applyFill="1"/>
    <xf numFmtId="0" fontId="9" fillId="2" borderId="0" xfId="7" applyFont="1" applyFill="1"/>
    <xf numFmtId="1" fontId="9" fillId="2" borderId="0" xfId="2" applyNumberFormat="1" applyFont="1" applyFill="1"/>
    <xf numFmtId="1" fontId="12" fillId="2" borderId="0" xfId="7" applyNumberFormat="1" applyFont="1" applyFill="1"/>
    <xf numFmtId="0" fontId="9" fillId="2" borderId="0" xfId="6" applyFont="1" applyFill="1" applyAlignment="1">
      <alignment horizontal="right"/>
    </xf>
    <xf numFmtId="0" fontId="12" fillId="2" borderId="0" xfId="7" applyFont="1" applyFill="1" applyAlignment="1">
      <alignment horizontal="right"/>
    </xf>
    <xf numFmtId="1" fontId="9" fillId="2" borderId="4" xfId="6" applyNumberFormat="1" applyFont="1" applyFill="1" applyBorder="1" applyAlignment="1">
      <alignment horizontal="right"/>
    </xf>
    <xf numFmtId="1" fontId="9" fillId="2" borderId="5" xfId="6" applyNumberFormat="1" applyFont="1" applyFill="1" applyBorder="1" applyAlignment="1">
      <alignment horizontal="right"/>
    </xf>
    <xf numFmtId="1" fontId="9" fillId="2" borderId="7" xfId="6" applyNumberFormat="1" applyFont="1" applyFill="1" applyBorder="1" applyAlignment="1">
      <alignment horizontal="right"/>
    </xf>
    <xf numFmtId="1" fontId="9" fillId="2" borderId="9" xfId="6" applyNumberFormat="1" applyFont="1" applyFill="1" applyBorder="1" applyAlignment="1">
      <alignment horizontal="right"/>
    </xf>
    <xf numFmtId="0" fontId="8" fillId="2" borderId="0" xfId="2" quotePrefix="1" applyFont="1" applyFill="1"/>
    <xf numFmtId="0" fontId="9" fillId="2" borderId="0" xfId="2" quotePrefix="1" applyFont="1" applyFill="1"/>
    <xf numFmtId="0" fontId="12" fillId="2" borderId="0" xfId="2" applyFont="1" applyFill="1"/>
    <xf numFmtId="0" fontId="6" fillId="2" borderId="0" xfId="2" applyFont="1" applyFill="1" applyAlignment="1">
      <alignment horizontal="left"/>
    </xf>
    <xf numFmtId="0" fontId="7" fillId="2" borderId="0" xfId="2" applyFont="1" applyFill="1" applyProtection="1">
      <protection locked="0"/>
    </xf>
    <xf numFmtId="0" fontId="13" fillId="2" borderId="0" xfId="1" applyFont="1" applyFill="1"/>
    <xf numFmtId="0" fontId="14" fillId="2" borderId="0" xfId="3" applyFont="1" applyFill="1"/>
    <xf numFmtId="49" fontId="6" fillId="2" borderId="4" xfId="8" applyNumberFormat="1" applyFont="1" applyFill="1" applyBorder="1"/>
    <xf numFmtId="49" fontId="7" fillId="2" borderId="0" xfId="8" applyNumberFormat="1" applyFont="1" applyFill="1"/>
    <xf numFmtId="49" fontId="7" fillId="2" borderId="0" xfId="8" applyNumberFormat="1" applyFont="1" applyFill="1" applyAlignment="1">
      <alignment horizontal="left"/>
    </xf>
    <xf numFmtId="49" fontId="7" fillId="2" borderId="0" xfId="8" applyNumberFormat="1" applyFont="1" applyFill="1" applyAlignment="1">
      <alignment horizontal="left" indent="1"/>
    </xf>
    <xf numFmtId="49" fontId="6" fillId="2" borderId="9" xfId="8" applyNumberFormat="1" applyFont="1" applyFill="1" applyBorder="1"/>
    <xf numFmtId="1" fontId="9" fillId="2" borderId="0" xfId="2" applyNumberFormat="1" applyFont="1" applyFill="1" applyAlignment="1">
      <alignment horizontal="right"/>
    </xf>
    <xf numFmtId="0" fontId="9" fillId="2" borderId="2" xfId="2" applyFont="1" applyFill="1" applyBorder="1" applyAlignment="1">
      <alignment horizontal="center" vertical="center"/>
    </xf>
    <xf numFmtId="164" fontId="9" fillId="2" borderId="2" xfId="5" applyNumberFormat="1" applyFont="1" applyFill="1" applyBorder="1" applyAlignment="1">
      <alignment horizontal="center" vertical="center" wrapText="1"/>
    </xf>
    <xf numFmtId="0" fontId="1" fillId="2" borderId="0" xfId="1" applyFill="1"/>
    <xf numFmtId="0" fontId="9" fillId="2" borderId="1" xfId="2" applyFont="1" applyFill="1" applyBorder="1" applyAlignment="1">
      <alignment horizontal="center" vertical="center"/>
    </xf>
    <xf numFmtId="1" fontId="9" fillId="2" borderId="7" xfId="6" applyNumberFormat="1" applyFont="1" applyFill="1" applyBorder="1" applyAlignment="1">
      <alignment horizontal="left"/>
    </xf>
    <xf numFmtId="1" fontId="9" fillId="2" borderId="10" xfId="6" applyNumberFormat="1" applyFont="1" applyFill="1" applyBorder="1" applyAlignment="1">
      <alignment horizontal="left"/>
    </xf>
    <xf numFmtId="164" fontId="9" fillId="2" borderId="0" xfId="2" applyNumberFormat="1" applyFont="1" applyFill="1"/>
    <xf numFmtId="0" fontId="9" fillId="3" borderId="0" xfId="2" applyFont="1" applyFill="1"/>
    <xf numFmtId="0" fontId="9" fillId="3" borderId="0" xfId="7" applyFont="1" applyFill="1"/>
    <xf numFmtId="164" fontId="9" fillId="2" borderId="0" xfId="2" applyNumberFormat="1" applyFont="1" applyFill="1" applyAlignment="1">
      <alignment horizontal="right"/>
    </xf>
    <xf numFmtId="164" fontId="9" fillId="2" borderId="0" xfId="6" applyNumberFormat="1" applyFont="1" applyFill="1" applyAlignment="1">
      <alignment horizontal="right"/>
    </xf>
    <xf numFmtId="164" fontId="9" fillId="2" borderId="9" xfId="6" applyNumberFormat="1" applyFont="1" applyFill="1" applyBorder="1" applyAlignment="1">
      <alignment horizontal="right"/>
    </xf>
    <xf numFmtId="0" fontId="16" fillId="2" borderId="0" xfId="2" applyFont="1" applyFill="1"/>
    <xf numFmtId="0" fontId="14" fillId="2" borderId="0" xfId="2" applyFont="1" applyFill="1" applyAlignment="1">
      <alignment horizontal="right" vertical="center"/>
    </xf>
    <xf numFmtId="0" fontId="10" fillId="2" borderId="0" xfId="2" applyFont="1" applyFill="1" applyAlignment="1">
      <alignment horizontal="right" vertical="center"/>
    </xf>
    <xf numFmtId="0" fontId="8" fillId="2" borderId="3" xfId="4" applyFont="1" applyFill="1" applyBorder="1" applyAlignment="1">
      <alignment horizontal="center" vertical="center" wrapText="1"/>
    </xf>
    <xf numFmtId="0" fontId="8" fillId="2" borderId="5" xfId="4" applyFont="1" applyFill="1" applyBorder="1" applyAlignment="1">
      <alignment horizontal="center" vertical="center" wrapText="1"/>
    </xf>
    <xf numFmtId="0" fontId="8" fillId="2" borderId="8" xfId="4" applyFont="1" applyFill="1" applyBorder="1" applyAlignment="1">
      <alignment horizontal="center" vertical="center" wrapText="1"/>
    </xf>
    <xf numFmtId="0" fontId="8" fillId="2" borderId="10" xfId="4" applyFont="1" applyFill="1" applyBorder="1" applyAlignment="1">
      <alignment horizontal="center" vertical="center" wrapText="1"/>
    </xf>
    <xf numFmtId="0" fontId="8" fillId="2" borderId="11" xfId="2" applyFont="1" applyFill="1" applyBorder="1" applyAlignment="1">
      <alignment horizontal="center" wrapText="1"/>
    </xf>
    <xf numFmtId="0" fontId="8" fillId="2" borderId="13" xfId="2" applyFont="1" applyFill="1" applyBorder="1" applyAlignment="1">
      <alignment horizontal="center" wrapText="1"/>
    </xf>
    <xf numFmtId="0" fontId="8" fillId="2" borderId="12" xfId="2" applyFont="1" applyFill="1" applyBorder="1" applyAlignment="1">
      <alignment horizontal="center" wrapText="1"/>
    </xf>
    <xf numFmtId="0" fontId="9" fillId="2" borderId="8" xfId="4" applyFont="1" applyFill="1" applyBorder="1" applyAlignment="1">
      <alignment horizontal="center" vertical="center" wrapText="1"/>
    </xf>
    <xf numFmtId="0" fontId="9" fillId="2" borderId="10" xfId="4" applyFont="1" applyFill="1" applyBorder="1" applyAlignment="1">
      <alignment horizontal="center" vertical="center" wrapText="1"/>
    </xf>
    <xf numFmtId="0" fontId="8" fillId="2" borderId="9" xfId="2" applyFont="1" applyFill="1" applyBorder="1" applyAlignment="1">
      <alignment horizontal="center" wrapText="1"/>
    </xf>
    <xf numFmtId="0" fontId="8" fillId="2" borderId="10" xfId="2" applyFont="1" applyFill="1" applyBorder="1" applyAlignment="1">
      <alignment horizontal="center" wrapText="1"/>
    </xf>
    <xf numFmtId="0" fontId="9" fillId="2" borderId="11" xfId="4" applyFont="1" applyFill="1" applyBorder="1" applyAlignment="1">
      <alignment horizontal="center" vertical="center" wrapText="1"/>
    </xf>
    <xf numFmtId="0" fontId="9" fillId="2" borderId="12" xfId="4" applyFont="1" applyFill="1" applyBorder="1" applyAlignment="1">
      <alignment horizontal="center" vertical="center" wrapText="1"/>
    </xf>
    <xf numFmtId="164" fontId="9" fillId="2" borderId="1" xfId="3" applyNumberFormat="1" applyFont="1" applyFill="1" applyBorder="1" applyAlignment="1">
      <alignment horizontal="center" vertical="center" wrapText="1"/>
    </xf>
    <xf numFmtId="164" fontId="9" fillId="2" borderId="1" xfId="5" applyNumberFormat="1" applyFont="1" applyFill="1" applyBorder="1" applyAlignment="1">
      <alignment horizontal="center" vertical="center" wrapText="1"/>
    </xf>
  </cellXfs>
  <cellStyles count="9">
    <cellStyle name="Hyperlink" xfId="1" builtinId="8"/>
    <cellStyle name="Normal" xfId="0" builtinId="0"/>
    <cellStyle name="Normal 2 2" xfId="6" xr:uid="{2E114224-0C36-47F6-8282-5D1ACF4C4AF4}"/>
    <cellStyle name="Normal 3" xfId="2" xr:uid="{6D079946-F903-48BA-AC9D-5BE388C9A9C4}"/>
    <cellStyle name="Normal 3 2" xfId="7" xr:uid="{72506341-9CF5-4C93-A08F-E7F2C87CD126}"/>
    <cellStyle name="Normal 4" xfId="8" xr:uid="{1504647C-DACE-4173-BF1D-353226E73581}"/>
    <cellStyle name="Normal_Table 9 Child protection SOWC 2005" xfId="5" xr:uid="{C557EC99-678B-4AC2-81AB-909A67D2A257}"/>
    <cellStyle name="Normal_Table 9 DRAFT Child protection SOWC 2006" xfId="3" xr:uid="{5A08771C-ED65-4B9E-B3E2-F739BB702638}"/>
    <cellStyle name="Normal_Table 9 Protection SOWC 2007" xfId="4" xr:uid="{2C31D83F-B679-4A48-BD86-419D171341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Types" Target="richData/rdRichValueTypes.xml"/><Relationship Id="rId5" Type="http://schemas.openxmlformats.org/officeDocument/2006/relationships/theme" Target="theme/theme1.xml"/><Relationship Id="rId10" Type="http://schemas.microsoft.com/office/2017/06/relationships/rdRichValueStructure" Target="richData/rdrichvaluestructure.xml"/><Relationship Id="rId4" Type="http://schemas.openxmlformats.org/officeDocument/2006/relationships/externalLink" Target="externalLinks/externalLink1.xml"/><Relationship Id="rId9" Type="http://schemas.microsoft.com/office/2017/06/relationships/rdRichValue" Target="richData/rdrichvalue.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243840</xdr:colOff>
      <xdr:row>0</xdr:row>
      <xdr:rowOff>121920</xdr:rowOff>
    </xdr:from>
    <xdr:to>
      <xdr:col>0</xdr:col>
      <xdr:colOff>1672590</xdr:colOff>
      <xdr:row>2</xdr:row>
      <xdr:rowOff>72584</xdr:rowOff>
    </xdr:to>
    <xdr:pic>
      <xdr:nvPicPr>
        <xdr:cNvPr id="2" name="Picture 1">
          <a:extLst>
            <a:ext uri="{FF2B5EF4-FFF2-40B4-BE49-F238E27FC236}">
              <a16:creationId xmlns:a16="http://schemas.microsoft.com/office/drawing/2014/main" id="{C5A60F48-E4D5-4A89-A2F1-AFFE62FD650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 y="121920"/>
          <a:ext cx="1409700" cy="3619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243840</xdr:colOff>
      <xdr:row>0</xdr:row>
      <xdr:rowOff>121920</xdr:rowOff>
    </xdr:from>
    <xdr:to>
      <xdr:col>0</xdr:col>
      <xdr:colOff>1672590</xdr:colOff>
      <xdr:row>2</xdr:row>
      <xdr:rowOff>72584</xdr:rowOff>
    </xdr:to>
    <xdr:pic>
      <xdr:nvPicPr>
        <xdr:cNvPr id="2" name="Picture 1">
          <a:extLst>
            <a:ext uri="{FF2B5EF4-FFF2-40B4-BE49-F238E27FC236}">
              <a16:creationId xmlns:a16="http://schemas.microsoft.com/office/drawing/2014/main" id="{C80721B2-25EF-44CC-B361-3D827B95DC5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120015"/>
          <a:ext cx="1424940" cy="39452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243840</xdr:colOff>
      <xdr:row>0</xdr:row>
      <xdr:rowOff>121920</xdr:rowOff>
    </xdr:from>
    <xdr:to>
      <xdr:col>0</xdr:col>
      <xdr:colOff>1653540</xdr:colOff>
      <xdr:row>2</xdr:row>
      <xdr:rowOff>59249</xdr:rowOff>
    </xdr:to>
    <xdr:pic>
      <xdr:nvPicPr>
        <xdr:cNvPr id="2" name="Picture 1">
          <a:extLst>
            <a:ext uri="{FF2B5EF4-FFF2-40B4-BE49-F238E27FC236}">
              <a16:creationId xmlns:a16="http://schemas.microsoft.com/office/drawing/2014/main" id="{BDAE948D-DE87-49E8-B52F-D39BFD36AF8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 y="125095"/>
          <a:ext cx="1409700" cy="37230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unicef-my.sharepoint.com/personal/mjugder_unicef_org/Documents/Documents/Work%20materials%20NYHQ/UNICEF%20global%20databases/data.unicef.org/2024/Child_protection.xlsx" TargetMode="External"/><Relationship Id="rId1" Type="http://schemas.openxmlformats.org/officeDocument/2006/relationships/externalLinkPath" Target="https://unicef-my.sharepoint.com/personal/mjugder_unicef_org/Documents/Documents/Work%20materials%20NYHQ/UNICEF%20global%20databases/data.unicef.org/2024/Child_protec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Early Childhood Development"/>
      <sheetName val="2. Child Protection"/>
      <sheetName val="3. Adolescents"/>
      <sheetName val="4. Children with disabilities"/>
    </sheetNames>
    <sheetDataSet>
      <sheetData sheetId="0"/>
      <sheetData sheetId="1"/>
      <sheetData sheetId="2"/>
      <sheetData sheetId="3">
        <row r="8">
          <cell r="B8" t="str">
            <v>Afghanistan</v>
          </cell>
          <cell r="C8">
            <v>31.3</v>
          </cell>
          <cell r="D8" t="str">
            <v>y</v>
          </cell>
          <cell r="E8">
            <v>10.7</v>
          </cell>
          <cell r="F8" t="str">
            <v>y</v>
          </cell>
          <cell r="G8">
            <v>35.200000000000003</v>
          </cell>
          <cell r="H8" t="str">
            <v>y</v>
          </cell>
          <cell r="I8">
            <v>18.8</v>
          </cell>
          <cell r="J8" t="str">
            <v>y</v>
          </cell>
          <cell r="K8">
            <v>25.8</v>
          </cell>
          <cell r="L8" t="str">
            <v>y</v>
          </cell>
          <cell r="M8">
            <v>50</v>
          </cell>
          <cell r="N8" t="str">
            <v>y</v>
          </cell>
          <cell r="O8">
            <v>56.6</v>
          </cell>
          <cell r="P8" t="str">
            <v>y</v>
          </cell>
          <cell r="Q8">
            <v>52.9</v>
          </cell>
          <cell r="R8" t="str">
            <v>y</v>
          </cell>
          <cell r="S8">
            <v>54.9</v>
          </cell>
          <cell r="T8" t="str">
            <v>y</v>
          </cell>
          <cell r="U8">
            <v>1</v>
          </cell>
          <cell r="W8">
            <v>0.2</v>
          </cell>
          <cell r="Y8">
            <v>37.799999999999997</v>
          </cell>
          <cell r="AA8">
            <v>40.6</v>
          </cell>
          <cell r="AC8">
            <v>11.9</v>
          </cell>
          <cell r="AE8">
            <v>8.1999999999999993</v>
          </cell>
          <cell r="AG8">
            <v>51.4</v>
          </cell>
          <cell r="AI8">
            <v>54.5</v>
          </cell>
          <cell r="AK8">
            <v>67.5</v>
          </cell>
          <cell r="AM8">
            <v>65.5</v>
          </cell>
          <cell r="AO8">
            <v>73.3</v>
          </cell>
          <cell r="AQ8">
            <v>72.900000000000006</v>
          </cell>
          <cell r="AS8">
            <v>48.2</v>
          </cell>
          <cell r="AU8">
            <v>44</v>
          </cell>
          <cell r="AW8">
            <v>18.399999999999999</v>
          </cell>
          <cell r="AY8">
            <v>19.100000000000001</v>
          </cell>
          <cell r="BA8">
            <v>16.7</v>
          </cell>
          <cell r="BC8">
            <v>11.7</v>
          </cell>
          <cell r="BE8">
            <v>58.4</v>
          </cell>
          <cell r="BF8" t="str">
            <v>y</v>
          </cell>
          <cell r="BG8">
            <v>67.599999999999994</v>
          </cell>
        </row>
        <row r="9">
          <cell r="B9" t="str">
            <v>Albania</v>
          </cell>
          <cell r="C9" t="str">
            <v>-</v>
          </cell>
          <cell r="E9" t="str">
            <v>-</v>
          </cell>
          <cell r="G9" t="str">
            <v>-</v>
          </cell>
          <cell r="I9" t="str">
            <v>-</v>
          </cell>
          <cell r="K9" t="str">
            <v>-</v>
          </cell>
          <cell r="M9" t="str">
            <v>-</v>
          </cell>
          <cell r="O9" t="str">
            <v>-</v>
          </cell>
          <cell r="Q9" t="str">
            <v>-</v>
          </cell>
          <cell r="S9" t="str">
            <v>-</v>
          </cell>
          <cell r="U9" t="str">
            <v>-</v>
          </cell>
          <cell r="W9" t="str">
            <v>-</v>
          </cell>
          <cell r="Y9" t="str">
            <v>-</v>
          </cell>
          <cell r="AA9" t="str">
            <v>-</v>
          </cell>
          <cell r="AC9" t="str">
            <v>-</v>
          </cell>
          <cell r="AE9" t="str">
            <v>-</v>
          </cell>
          <cell r="AG9" t="str">
            <v>-</v>
          </cell>
          <cell r="AI9" t="str">
            <v>-</v>
          </cell>
          <cell r="AK9" t="str">
            <v>-</v>
          </cell>
          <cell r="AM9" t="str">
            <v>-</v>
          </cell>
          <cell r="AO9" t="str">
            <v>-</v>
          </cell>
          <cell r="AQ9" t="str">
            <v>-</v>
          </cell>
          <cell r="AS9" t="str">
            <v>-</v>
          </cell>
          <cell r="AU9" t="str">
            <v>-</v>
          </cell>
          <cell r="AW9" t="str">
            <v>-</v>
          </cell>
          <cell r="AY9" t="str">
            <v>-</v>
          </cell>
          <cell r="BA9" t="str">
            <v>-</v>
          </cell>
          <cell r="BC9" t="str">
            <v>-</v>
          </cell>
          <cell r="BE9" t="str">
            <v>-</v>
          </cell>
          <cell r="BG9" t="str">
            <v>-</v>
          </cell>
        </row>
        <row r="10">
          <cell r="B10" t="str">
            <v>Algeria</v>
          </cell>
          <cell r="C10">
            <v>16.8</v>
          </cell>
          <cell r="E10">
            <v>2.8</v>
          </cell>
          <cell r="G10">
            <v>20.5</v>
          </cell>
          <cell r="I10">
            <v>2</v>
          </cell>
          <cell r="K10">
            <v>7</v>
          </cell>
          <cell r="M10">
            <v>10</v>
          </cell>
          <cell r="O10">
            <v>14.2</v>
          </cell>
          <cell r="Q10">
            <v>61.8</v>
          </cell>
          <cell r="S10">
            <v>45.8</v>
          </cell>
          <cell r="U10">
            <v>14.6</v>
          </cell>
          <cell r="W10">
            <v>6.5</v>
          </cell>
          <cell r="Y10">
            <v>0.6</v>
          </cell>
          <cell r="AA10">
            <v>2.9</v>
          </cell>
          <cell r="AC10" t="str">
            <v>-</v>
          </cell>
          <cell r="AE10" t="str">
            <v>-</v>
          </cell>
          <cell r="AG10">
            <v>1</v>
          </cell>
          <cell r="AI10">
            <v>4.8</v>
          </cell>
          <cell r="AK10">
            <v>2.8</v>
          </cell>
          <cell r="AM10">
            <v>7.4</v>
          </cell>
          <cell r="AO10">
            <v>20</v>
          </cell>
          <cell r="AQ10">
            <v>29.1</v>
          </cell>
          <cell r="AS10">
            <v>98</v>
          </cell>
          <cell r="AU10">
            <v>94.2</v>
          </cell>
          <cell r="AW10">
            <v>88.4</v>
          </cell>
          <cell r="AY10">
            <v>77.7</v>
          </cell>
          <cell r="BA10">
            <v>52.6</v>
          </cell>
          <cell r="BC10">
            <v>45.1</v>
          </cell>
          <cell r="BE10">
            <v>16.600000000000001</v>
          </cell>
          <cell r="BG10">
            <v>23.2</v>
          </cell>
        </row>
        <row r="11">
          <cell r="B11" t="str">
            <v>Andorra</v>
          </cell>
          <cell r="C11" t="str">
            <v>-</v>
          </cell>
          <cell r="E11" t="str">
            <v>-</v>
          </cell>
          <cell r="G11" t="str">
            <v>-</v>
          </cell>
          <cell r="I11" t="str">
            <v>-</v>
          </cell>
          <cell r="K11" t="str">
            <v>-</v>
          </cell>
          <cell r="M11" t="str">
            <v>-</v>
          </cell>
          <cell r="O11" t="str">
            <v>-</v>
          </cell>
          <cell r="Q11" t="str">
            <v>-</v>
          </cell>
          <cell r="S11" t="str">
            <v>-</v>
          </cell>
          <cell r="U11" t="str">
            <v>-</v>
          </cell>
          <cell r="W11" t="str">
            <v>-</v>
          </cell>
          <cell r="Y11" t="str">
            <v>-</v>
          </cell>
          <cell r="AA11" t="str">
            <v>-</v>
          </cell>
          <cell r="AC11" t="str">
            <v>-</v>
          </cell>
          <cell r="AE11" t="str">
            <v>-</v>
          </cell>
          <cell r="AG11" t="str">
            <v>-</v>
          </cell>
          <cell r="AI11" t="str">
            <v>-</v>
          </cell>
          <cell r="AK11" t="str">
            <v>-</v>
          </cell>
          <cell r="AM11" t="str">
            <v>-</v>
          </cell>
          <cell r="AO11" t="str">
            <v>-</v>
          </cell>
          <cell r="AQ11" t="str">
            <v>-</v>
          </cell>
          <cell r="AS11" t="str">
            <v>-</v>
          </cell>
          <cell r="AU11" t="str">
            <v>-</v>
          </cell>
          <cell r="AW11" t="str">
            <v>-</v>
          </cell>
          <cell r="AY11" t="str">
            <v>-</v>
          </cell>
          <cell r="BA11" t="str">
            <v>-</v>
          </cell>
          <cell r="BC11" t="str">
            <v>-</v>
          </cell>
          <cell r="BE11" t="str">
            <v>-</v>
          </cell>
          <cell r="BG11" t="str">
            <v>-</v>
          </cell>
        </row>
        <row r="12">
          <cell r="B12" t="str">
            <v>Angola</v>
          </cell>
          <cell r="C12" t="str">
            <v>-</v>
          </cell>
          <cell r="E12" t="str">
            <v>-</v>
          </cell>
          <cell r="G12" t="str">
            <v>-</v>
          </cell>
          <cell r="I12" t="str">
            <v>-</v>
          </cell>
          <cell r="K12" t="str">
            <v>-</v>
          </cell>
          <cell r="M12" t="str">
            <v>-</v>
          </cell>
          <cell r="O12" t="str">
            <v>-</v>
          </cell>
          <cell r="Q12" t="str">
            <v>-</v>
          </cell>
          <cell r="S12" t="str">
            <v>-</v>
          </cell>
          <cell r="U12" t="str">
            <v>-</v>
          </cell>
          <cell r="W12" t="str">
            <v>-</v>
          </cell>
          <cell r="Y12" t="str">
            <v>-</v>
          </cell>
          <cell r="AA12" t="str">
            <v>-</v>
          </cell>
          <cell r="AC12" t="str">
            <v>-</v>
          </cell>
          <cell r="AE12" t="str">
            <v>-</v>
          </cell>
          <cell r="AG12" t="str">
            <v>-</v>
          </cell>
          <cell r="AI12" t="str">
            <v>-</v>
          </cell>
          <cell r="AK12" t="str">
            <v>-</v>
          </cell>
          <cell r="AM12" t="str">
            <v>-</v>
          </cell>
          <cell r="AO12" t="str">
            <v>-</v>
          </cell>
          <cell r="AQ12" t="str">
            <v>-</v>
          </cell>
          <cell r="AS12" t="str">
            <v>-</v>
          </cell>
          <cell r="AU12" t="str">
            <v>-</v>
          </cell>
          <cell r="AW12" t="str">
            <v>-</v>
          </cell>
          <cell r="AY12" t="str">
            <v>-</v>
          </cell>
          <cell r="BA12" t="str">
            <v>-</v>
          </cell>
          <cell r="BC12" t="str">
            <v>-</v>
          </cell>
          <cell r="BE12" t="str">
            <v>-</v>
          </cell>
          <cell r="BG12" t="str">
            <v>-</v>
          </cell>
        </row>
        <row r="13">
          <cell r="B13" t="str">
            <v>Anguilla</v>
          </cell>
          <cell r="C13" t="str">
            <v>-</v>
          </cell>
          <cell r="E13" t="str">
            <v>-</v>
          </cell>
          <cell r="G13" t="str">
            <v>-</v>
          </cell>
          <cell r="I13" t="str">
            <v>-</v>
          </cell>
          <cell r="K13" t="str">
            <v>-</v>
          </cell>
          <cell r="M13" t="str">
            <v>-</v>
          </cell>
          <cell r="O13" t="str">
            <v>-</v>
          </cell>
          <cell r="Q13" t="str">
            <v>-</v>
          </cell>
          <cell r="S13" t="str">
            <v>-</v>
          </cell>
          <cell r="U13" t="str">
            <v>-</v>
          </cell>
          <cell r="W13" t="str">
            <v>-</v>
          </cell>
          <cell r="Y13" t="str">
            <v>-</v>
          </cell>
          <cell r="AA13" t="str">
            <v>-</v>
          </cell>
          <cell r="AC13" t="str">
            <v>-</v>
          </cell>
          <cell r="AE13" t="str">
            <v>-</v>
          </cell>
          <cell r="AG13" t="str">
            <v>-</v>
          </cell>
          <cell r="AI13" t="str">
            <v>-</v>
          </cell>
          <cell r="AK13" t="str">
            <v>-</v>
          </cell>
          <cell r="AM13" t="str">
            <v>-</v>
          </cell>
          <cell r="AO13" t="str">
            <v>-</v>
          </cell>
          <cell r="AQ13" t="str">
            <v>-</v>
          </cell>
          <cell r="AS13" t="str">
            <v>-</v>
          </cell>
          <cell r="AU13" t="str">
            <v>-</v>
          </cell>
          <cell r="AW13" t="str">
            <v>-</v>
          </cell>
          <cell r="AY13" t="str">
            <v>-</v>
          </cell>
          <cell r="BA13" t="str">
            <v>-</v>
          </cell>
          <cell r="BC13" t="str">
            <v>-</v>
          </cell>
          <cell r="BE13" t="str">
            <v>-</v>
          </cell>
          <cell r="BG13" t="str">
            <v>-</v>
          </cell>
        </row>
        <row r="14">
          <cell r="B14" t="str">
            <v>Antigua and Barbuda</v>
          </cell>
          <cell r="C14" t="str">
            <v>-</v>
          </cell>
          <cell r="E14" t="str">
            <v>-</v>
          </cell>
          <cell r="G14" t="str">
            <v>-</v>
          </cell>
          <cell r="I14" t="str">
            <v>-</v>
          </cell>
          <cell r="K14" t="str">
            <v>-</v>
          </cell>
          <cell r="M14" t="str">
            <v>-</v>
          </cell>
          <cell r="O14" t="str">
            <v>-</v>
          </cell>
          <cell r="Q14" t="str">
            <v>-</v>
          </cell>
          <cell r="S14" t="str">
            <v>-</v>
          </cell>
          <cell r="U14" t="str">
            <v>-</v>
          </cell>
          <cell r="W14" t="str">
            <v>-</v>
          </cell>
          <cell r="Y14" t="str">
            <v>-</v>
          </cell>
          <cell r="AA14" t="str">
            <v>-</v>
          </cell>
          <cell r="AC14" t="str">
            <v>-</v>
          </cell>
          <cell r="AE14" t="str">
            <v>-</v>
          </cell>
          <cell r="AG14" t="str">
            <v>-</v>
          </cell>
          <cell r="AI14" t="str">
            <v>-</v>
          </cell>
          <cell r="AK14" t="str">
            <v>-</v>
          </cell>
          <cell r="AM14" t="str">
            <v>-</v>
          </cell>
          <cell r="AO14" t="str">
            <v>-</v>
          </cell>
          <cell r="AQ14" t="str">
            <v>-</v>
          </cell>
          <cell r="AS14" t="str">
            <v>-</v>
          </cell>
          <cell r="AU14" t="str">
            <v>-</v>
          </cell>
          <cell r="AW14" t="str">
            <v>-</v>
          </cell>
          <cell r="AY14" t="str">
            <v>-</v>
          </cell>
          <cell r="BA14" t="str">
            <v>-</v>
          </cell>
          <cell r="BC14" t="str">
            <v>-</v>
          </cell>
          <cell r="BE14" t="str">
            <v>-</v>
          </cell>
          <cell r="BG14" t="str">
            <v>-</v>
          </cell>
        </row>
        <row r="15">
          <cell r="B15" t="str">
            <v>Argentina</v>
          </cell>
          <cell r="C15">
            <v>11.1</v>
          </cell>
          <cell r="E15">
            <v>3.7</v>
          </cell>
          <cell r="G15">
            <v>13.7</v>
          </cell>
          <cell r="I15">
            <v>3.4</v>
          </cell>
          <cell r="K15">
            <v>4.3</v>
          </cell>
          <cell r="M15">
            <v>10.199999999999999</v>
          </cell>
          <cell r="O15">
            <v>12.9</v>
          </cell>
          <cell r="Q15">
            <v>85.3</v>
          </cell>
          <cell r="S15">
            <v>85.3</v>
          </cell>
          <cell r="U15">
            <v>64.599999999999994</v>
          </cell>
          <cell r="W15">
            <v>57.4</v>
          </cell>
          <cell r="Y15">
            <v>0</v>
          </cell>
          <cell r="AA15">
            <v>0</v>
          </cell>
          <cell r="AC15" t="str">
            <v>-</v>
          </cell>
          <cell r="AE15" t="str">
            <v>-</v>
          </cell>
          <cell r="AG15">
            <v>0.1</v>
          </cell>
          <cell r="AI15">
            <v>1.1000000000000001</v>
          </cell>
          <cell r="AK15">
            <v>0.6</v>
          </cell>
          <cell r="AM15">
            <v>4.0999999999999996</v>
          </cell>
          <cell r="AO15">
            <v>6.1</v>
          </cell>
          <cell r="AQ15">
            <v>9.6</v>
          </cell>
          <cell r="AS15">
            <v>98.2</v>
          </cell>
          <cell r="AU15">
            <v>98.4</v>
          </cell>
          <cell r="AW15">
            <v>91.9</v>
          </cell>
          <cell r="AY15">
            <v>76.3</v>
          </cell>
          <cell r="BA15">
            <v>65.8</v>
          </cell>
          <cell r="BC15">
            <v>50.4</v>
          </cell>
          <cell r="BE15">
            <v>6.4</v>
          </cell>
          <cell r="BG15">
            <v>11.8</v>
          </cell>
        </row>
        <row r="16">
          <cell r="B16" t="str">
            <v>Armenia</v>
          </cell>
          <cell r="C16" t="str">
            <v>-</v>
          </cell>
          <cell r="E16" t="str">
            <v>-</v>
          </cell>
          <cell r="G16" t="str">
            <v>-</v>
          </cell>
          <cell r="I16" t="str">
            <v>-</v>
          </cell>
          <cell r="K16" t="str">
            <v>-</v>
          </cell>
          <cell r="M16" t="str">
            <v>-</v>
          </cell>
          <cell r="O16" t="str">
            <v>-</v>
          </cell>
          <cell r="Q16" t="str">
            <v>-</v>
          </cell>
          <cell r="S16" t="str">
            <v>-</v>
          </cell>
          <cell r="U16" t="str">
            <v>-</v>
          </cell>
          <cell r="W16" t="str">
            <v>-</v>
          </cell>
          <cell r="Y16" t="str">
            <v>-</v>
          </cell>
          <cell r="AA16" t="str">
            <v>-</v>
          </cell>
          <cell r="AC16" t="str">
            <v>-</v>
          </cell>
          <cell r="AE16" t="str">
            <v>-</v>
          </cell>
          <cell r="AG16" t="str">
            <v>-</v>
          </cell>
          <cell r="AI16" t="str">
            <v>-</v>
          </cell>
          <cell r="AK16" t="str">
            <v>-</v>
          </cell>
          <cell r="AM16" t="str">
            <v>-</v>
          </cell>
          <cell r="AO16" t="str">
            <v>-</v>
          </cell>
          <cell r="AQ16" t="str">
            <v>-</v>
          </cell>
          <cell r="AS16" t="str">
            <v>-</v>
          </cell>
          <cell r="AU16" t="str">
            <v>-</v>
          </cell>
          <cell r="AW16" t="str">
            <v>-</v>
          </cell>
          <cell r="AY16" t="str">
            <v>-</v>
          </cell>
          <cell r="BA16" t="str">
            <v>-</v>
          </cell>
          <cell r="BC16" t="str">
            <v>-</v>
          </cell>
          <cell r="BE16" t="str">
            <v>-</v>
          </cell>
          <cell r="BG16" t="str">
            <v>-</v>
          </cell>
        </row>
        <row r="17">
          <cell r="B17" t="str">
            <v>Australia</v>
          </cell>
          <cell r="C17" t="str">
            <v>-</v>
          </cell>
          <cell r="E17" t="str">
            <v>-</v>
          </cell>
          <cell r="G17" t="str">
            <v>-</v>
          </cell>
          <cell r="I17" t="str">
            <v>-</v>
          </cell>
          <cell r="K17" t="str">
            <v>-</v>
          </cell>
          <cell r="M17" t="str">
            <v>-</v>
          </cell>
          <cell r="O17" t="str">
            <v>-</v>
          </cell>
          <cell r="Q17" t="str">
            <v>-</v>
          </cell>
          <cell r="S17" t="str">
            <v>-</v>
          </cell>
          <cell r="U17" t="str">
            <v>-</v>
          </cell>
          <cell r="W17" t="str">
            <v>-</v>
          </cell>
          <cell r="Y17" t="str">
            <v>-</v>
          </cell>
          <cell r="AA17" t="str">
            <v>-</v>
          </cell>
          <cell r="AC17" t="str">
            <v>-</v>
          </cell>
          <cell r="AE17" t="str">
            <v>-</v>
          </cell>
          <cell r="AG17" t="str">
            <v>-</v>
          </cell>
          <cell r="AI17" t="str">
            <v>-</v>
          </cell>
          <cell r="AK17" t="str">
            <v>-</v>
          </cell>
          <cell r="AM17" t="str">
            <v>-</v>
          </cell>
          <cell r="AO17" t="str">
            <v>-</v>
          </cell>
          <cell r="AQ17" t="str">
            <v>-</v>
          </cell>
          <cell r="AS17" t="str">
            <v>-</v>
          </cell>
          <cell r="AU17" t="str">
            <v>-</v>
          </cell>
          <cell r="AW17" t="str">
            <v>-</v>
          </cell>
          <cell r="AY17" t="str">
            <v>-</v>
          </cell>
          <cell r="BA17" t="str">
            <v>-</v>
          </cell>
          <cell r="BC17" t="str">
            <v>-</v>
          </cell>
          <cell r="BE17" t="str">
            <v>-</v>
          </cell>
          <cell r="BG17" t="str">
            <v>-</v>
          </cell>
        </row>
        <row r="18">
          <cell r="B18" t="str">
            <v>Austria</v>
          </cell>
          <cell r="C18" t="str">
            <v>-</v>
          </cell>
          <cell r="E18" t="str">
            <v>-</v>
          </cell>
          <cell r="G18" t="str">
            <v>-</v>
          </cell>
          <cell r="I18" t="str">
            <v>-</v>
          </cell>
          <cell r="K18" t="str">
            <v>-</v>
          </cell>
          <cell r="M18" t="str">
            <v>-</v>
          </cell>
          <cell r="O18" t="str">
            <v>-</v>
          </cell>
          <cell r="Q18" t="str">
            <v>-</v>
          </cell>
          <cell r="S18" t="str">
            <v>-</v>
          </cell>
          <cell r="U18" t="str">
            <v>-</v>
          </cell>
          <cell r="W18" t="str">
            <v>-</v>
          </cell>
          <cell r="Y18" t="str">
            <v>-</v>
          </cell>
          <cell r="AA18" t="str">
            <v>-</v>
          </cell>
          <cell r="AC18" t="str">
            <v>-</v>
          </cell>
          <cell r="AE18" t="str">
            <v>-</v>
          </cell>
          <cell r="AG18" t="str">
            <v>-</v>
          </cell>
          <cell r="AI18" t="str">
            <v>-</v>
          </cell>
          <cell r="AK18" t="str">
            <v>-</v>
          </cell>
          <cell r="AM18" t="str">
            <v>-</v>
          </cell>
          <cell r="AO18" t="str">
            <v>-</v>
          </cell>
          <cell r="AQ18" t="str">
            <v>-</v>
          </cell>
          <cell r="AS18" t="str">
            <v>-</v>
          </cell>
          <cell r="AU18" t="str">
            <v>-</v>
          </cell>
          <cell r="AW18" t="str">
            <v>-</v>
          </cell>
          <cell r="AY18" t="str">
            <v>-</v>
          </cell>
          <cell r="BA18" t="str">
            <v>-</v>
          </cell>
          <cell r="BC18" t="str">
            <v>-</v>
          </cell>
          <cell r="BE18" t="str">
            <v>-</v>
          </cell>
          <cell r="BG18" t="str">
            <v>-</v>
          </cell>
        </row>
        <row r="19">
          <cell r="B19" t="str">
            <v>Azerbaijan</v>
          </cell>
          <cell r="C19" t="str">
            <v>-</v>
          </cell>
          <cell r="E19" t="str">
            <v>-</v>
          </cell>
          <cell r="G19" t="str">
            <v>-</v>
          </cell>
          <cell r="I19" t="str">
            <v>-</v>
          </cell>
          <cell r="K19" t="str">
            <v>-</v>
          </cell>
          <cell r="M19" t="str">
            <v>-</v>
          </cell>
          <cell r="O19" t="str">
            <v>-</v>
          </cell>
          <cell r="Q19" t="str">
            <v>-</v>
          </cell>
          <cell r="S19" t="str">
            <v>-</v>
          </cell>
          <cell r="U19" t="str">
            <v>-</v>
          </cell>
          <cell r="W19" t="str">
            <v>-</v>
          </cell>
          <cell r="Y19" t="str">
            <v>-</v>
          </cell>
          <cell r="AA19" t="str">
            <v>-</v>
          </cell>
          <cell r="AC19" t="str">
            <v>-</v>
          </cell>
          <cell r="AE19" t="str">
            <v>-</v>
          </cell>
          <cell r="AG19" t="str">
            <v>-</v>
          </cell>
          <cell r="AI19" t="str">
            <v>-</v>
          </cell>
          <cell r="AK19" t="str">
            <v>-</v>
          </cell>
          <cell r="AM19" t="str">
            <v>-</v>
          </cell>
          <cell r="AO19" t="str">
            <v>-</v>
          </cell>
          <cell r="AQ19" t="str">
            <v>-</v>
          </cell>
          <cell r="AS19" t="str">
            <v>-</v>
          </cell>
          <cell r="AU19" t="str">
            <v>-</v>
          </cell>
          <cell r="AW19" t="str">
            <v>-</v>
          </cell>
          <cell r="AY19" t="str">
            <v>-</v>
          </cell>
          <cell r="BA19" t="str">
            <v>-</v>
          </cell>
          <cell r="BC19" t="str">
            <v>-</v>
          </cell>
          <cell r="BE19" t="str">
            <v>-</v>
          </cell>
          <cell r="BG19" t="str">
            <v>-</v>
          </cell>
        </row>
        <row r="20">
          <cell r="B20" t="str">
            <v>Bahamas</v>
          </cell>
          <cell r="C20" t="str">
            <v>-</v>
          </cell>
          <cell r="E20" t="str">
            <v>-</v>
          </cell>
          <cell r="G20" t="str">
            <v>-</v>
          </cell>
          <cell r="I20" t="str">
            <v>-</v>
          </cell>
          <cell r="K20" t="str">
            <v>-</v>
          </cell>
          <cell r="M20" t="str">
            <v>-</v>
          </cell>
          <cell r="O20" t="str">
            <v>-</v>
          </cell>
          <cell r="Q20" t="str">
            <v>-</v>
          </cell>
          <cell r="S20" t="str">
            <v>-</v>
          </cell>
          <cell r="U20" t="str">
            <v>-</v>
          </cell>
          <cell r="W20" t="str">
            <v>-</v>
          </cell>
          <cell r="Y20" t="str">
            <v>-</v>
          </cell>
          <cell r="AA20" t="str">
            <v>-</v>
          </cell>
          <cell r="AC20" t="str">
            <v>-</v>
          </cell>
          <cell r="AE20" t="str">
            <v>-</v>
          </cell>
          <cell r="AG20" t="str">
            <v>-</v>
          </cell>
          <cell r="AI20" t="str">
            <v>-</v>
          </cell>
          <cell r="AK20" t="str">
            <v>-</v>
          </cell>
          <cell r="AM20" t="str">
            <v>-</v>
          </cell>
          <cell r="AO20" t="str">
            <v>-</v>
          </cell>
          <cell r="AQ20" t="str">
            <v>-</v>
          </cell>
          <cell r="AS20" t="str">
            <v>-</v>
          </cell>
          <cell r="AU20" t="str">
            <v>-</v>
          </cell>
          <cell r="AW20" t="str">
            <v>-</v>
          </cell>
          <cell r="AY20" t="str">
            <v>-</v>
          </cell>
          <cell r="BA20" t="str">
            <v>-</v>
          </cell>
          <cell r="BC20" t="str">
            <v>-</v>
          </cell>
          <cell r="BE20" t="str">
            <v>-</v>
          </cell>
          <cell r="BG20" t="str">
            <v>-</v>
          </cell>
        </row>
        <row r="21">
          <cell r="B21" t="str">
            <v>Bahrain</v>
          </cell>
          <cell r="C21" t="str">
            <v>-</v>
          </cell>
          <cell r="E21" t="str">
            <v>-</v>
          </cell>
          <cell r="G21" t="str">
            <v>-</v>
          </cell>
          <cell r="I21" t="str">
            <v>-</v>
          </cell>
          <cell r="K21" t="str">
            <v>-</v>
          </cell>
          <cell r="M21" t="str">
            <v>-</v>
          </cell>
          <cell r="O21" t="str">
            <v>-</v>
          </cell>
          <cell r="Q21" t="str">
            <v>-</v>
          </cell>
          <cell r="S21" t="str">
            <v>-</v>
          </cell>
          <cell r="U21" t="str">
            <v>-</v>
          </cell>
          <cell r="W21" t="str">
            <v>-</v>
          </cell>
          <cell r="Y21" t="str">
            <v>-</v>
          </cell>
          <cell r="AA21" t="str">
            <v>-</v>
          </cell>
          <cell r="AC21" t="str">
            <v>-</v>
          </cell>
          <cell r="AE21" t="str">
            <v>-</v>
          </cell>
          <cell r="AG21" t="str">
            <v>-</v>
          </cell>
          <cell r="AI21" t="str">
            <v>-</v>
          </cell>
          <cell r="AK21" t="str">
            <v>-</v>
          </cell>
          <cell r="AM21" t="str">
            <v>-</v>
          </cell>
          <cell r="AO21" t="str">
            <v>-</v>
          </cell>
          <cell r="AQ21" t="str">
            <v>-</v>
          </cell>
          <cell r="AS21" t="str">
            <v>-</v>
          </cell>
          <cell r="AU21" t="str">
            <v>-</v>
          </cell>
          <cell r="AW21" t="str">
            <v>-</v>
          </cell>
          <cell r="AY21" t="str">
            <v>-</v>
          </cell>
          <cell r="BA21" t="str">
            <v>-</v>
          </cell>
          <cell r="BC21" t="str">
            <v>-</v>
          </cell>
          <cell r="BE21" t="str">
            <v>-</v>
          </cell>
          <cell r="BG21" t="str">
            <v>-</v>
          </cell>
        </row>
        <row r="22">
          <cell r="B22" t="str">
            <v>Bangladesh</v>
          </cell>
          <cell r="C22">
            <v>7.3</v>
          </cell>
          <cell r="E22">
            <v>2.8</v>
          </cell>
          <cell r="G22">
            <v>8.3000000000000007</v>
          </cell>
          <cell r="I22">
            <v>24.6</v>
          </cell>
          <cell r="K22">
            <v>32.6</v>
          </cell>
          <cell r="M22">
            <v>30.1</v>
          </cell>
          <cell r="O22">
            <v>41.6</v>
          </cell>
          <cell r="Q22">
            <v>63</v>
          </cell>
          <cell r="S22">
            <v>58.3</v>
          </cell>
          <cell r="U22">
            <v>19.100000000000001</v>
          </cell>
          <cell r="W22">
            <v>12.5</v>
          </cell>
          <cell r="Y22">
            <v>2.2000000000000002</v>
          </cell>
          <cell r="AA22">
            <v>8.1</v>
          </cell>
          <cell r="AC22">
            <v>24.8</v>
          </cell>
          <cell r="AE22">
            <v>19.3</v>
          </cell>
          <cell r="AG22">
            <v>5.5</v>
          </cell>
          <cell r="AI22">
            <v>12.8</v>
          </cell>
          <cell r="AK22">
            <v>11.8</v>
          </cell>
          <cell r="AM22">
            <v>22.6</v>
          </cell>
          <cell r="AO22">
            <v>29.3</v>
          </cell>
          <cell r="AQ22">
            <v>40</v>
          </cell>
          <cell r="AS22">
            <v>86.9</v>
          </cell>
          <cell r="AU22">
            <v>78</v>
          </cell>
          <cell r="AW22">
            <v>60</v>
          </cell>
          <cell r="AY22">
            <v>51.4</v>
          </cell>
          <cell r="BA22">
            <v>48.8</v>
          </cell>
          <cell r="BC22">
            <v>39.6</v>
          </cell>
          <cell r="BE22">
            <v>30</v>
          </cell>
          <cell r="BG22">
            <v>41.6</v>
          </cell>
        </row>
        <row r="23">
          <cell r="B23" t="str">
            <v>Barbados</v>
          </cell>
          <cell r="C23" t="str">
            <v>-</v>
          </cell>
          <cell r="E23" t="str">
            <v>-</v>
          </cell>
          <cell r="G23" t="str">
            <v>-</v>
          </cell>
          <cell r="I23" t="str">
            <v>-</v>
          </cell>
          <cell r="K23" t="str">
            <v>-</v>
          </cell>
          <cell r="M23" t="str">
            <v>-</v>
          </cell>
          <cell r="O23" t="str">
            <v>-</v>
          </cell>
          <cell r="Q23" t="str">
            <v>-</v>
          </cell>
          <cell r="S23" t="str">
            <v>-</v>
          </cell>
          <cell r="U23" t="str">
            <v>-</v>
          </cell>
          <cell r="W23" t="str">
            <v>-</v>
          </cell>
          <cell r="Y23" t="str">
            <v>-</v>
          </cell>
          <cell r="AA23" t="str">
            <v>-</v>
          </cell>
          <cell r="AC23" t="str">
            <v>-</v>
          </cell>
          <cell r="AE23" t="str">
            <v>-</v>
          </cell>
          <cell r="AG23" t="str">
            <v>-</v>
          </cell>
          <cell r="AI23" t="str">
            <v>-</v>
          </cell>
          <cell r="AK23" t="str">
            <v>-</v>
          </cell>
          <cell r="AM23" t="str">
            <v>-</v>
          </cell>
          <cell r="AO23" t="str">
            <v>-</v>
          </cell>
          <cell r="AQ23" t="str">
            <v>-</v>
          </cell>
          <cell r="AS23" t="str">
            <v>-</v>
          </cell>
          <cell r="AU23" t="str">
            <v>-</v>
          </cell>
          <cell r="AW23" t="str">
            <v>-</v>
          </cell>
          <cell r="AY23" t="str">
            <v>-</v>
          </cell>
          <cell r="BA23" t="str">
            <v>-</v>
          </cell>
          <cell r="BC23" t="str">
            <v>-</v>
          </cell>
          <cell r="BE23" t="str">
            <v>-</v>
          </cell>
          <cell r="BG23" t="str">
            <v>-</v>
          </cell>
        </row>
        <row r="24">
          <cell r="B24" t="str">
            <v>Belarus</v>
          </cell>
          <cell r="C24">
            <v>3.7</v>
          </cell>
          <cell r="E24">
            <v>1.6</v>
          </cell>
          <cell r="G24">
            <v>4.9000000000000004</v>
          </cell>
          <cell r="I24" t="str">
            <v>-</v>
          </cell>
          <cell r="K24" t="str">
            <v>-</v>
          </cell>
          <cell r="M24" t="str">
            <v>-</v>
          </cell>
          <cell r="O24" t="str">
            <v>-</v>
          </cell>
          <cell r="Q24">
            <v>97.3</v>
          </cell>
          <cell r="S24">
            <v>96.2</v>
          </cell>
          <cell r="T24" t="str">
            <v>p</v>
          </cell>
          <cell r="U24">
            <v>91.3</v>
          </cell>
          <cell r="W24">
            <v>72.8</v>
          </cell>
          <cell r="Y24">
            <v>0</v>
          </cell>
          <cell r="AA24">
            <v>2.2999999999999998</v>
          </cell>
          <cell r="AC24">
            <v>67.3</v>
          </cell>
          <cell r="AE24">
            <v>59.7</v>
          </cell>
          <cell r="AG24">
            <v>0</v>
          </cell>
          <cell r="AI24">
            <v>1.2</v>
          </cell>
          <cell r="AK24">
            <v>0</v>
          </cell>
          <cell r="AM24">
            <v>3</v>
          </cell>
          <cell r="AN24" t="str">
            <v>p</v>
          </cell>
          <cell r="AO24">
            <v>0</v>
          </cell>
          <cell r="AQ24" t="str">
            <v>-</v>
          </cell>
          <cell r="AS24">
            <v>93</v>
          </cell>
          <cell r="AU24">
            <v>77.900000000000006</v>
          </cell>
          <cell r="AW24">
            <v>93.8</v>
          </cell>
          <cell r="AY24">
            <v>89.6</v>
          </cell>
          <cell r="AZ24" t="str">
            <v>p</v>
          </cell>
          <cell r="BA24">
            <v>88.1</v>
          </cell>
          <cell r="BC24" t="str">
            <v>-</v>
          </cell>
          <cell r="BE24">
            <v>0.4</v>
          </cell>
          <cell r="BG24">
            <v>0.1</v>
          </cell>
        </row>
        <row r="25">
          <cell r="B25" t="str">
            <v>Belgium</v>
          </cell>
          <cell r="C25" t="str">
            <v>-</v>
          </cell>
          <cell r="E25" t="str">
            <v>-</v>
          </cell>
          <cell r="G25" t="str">
            <v>-</v>
          </cell>
          <cell r="I25" t="str">
            <v>-</v>
          </cell>
          <cell r="K25" t="str">
            <v>-</v>
          </cell>
          <cell r="M25" t="str">
            <v>-</v>
          </cell>
          <cell r="O25" t="str">
            <v>-</v>
          </cell>
          <cell r="Q25" t="str">
            <v>-</v>
          </cell>
          <cell r="S25" t="str">
            <v>-</v>
          </cell>
          <cell r="U25" t="str">
            <v>-</v>
          </cell>
          <cell r="W25" t="str">
            <v>-</v>
          </cell>
          <cell r="Y25" t="str">
            <v>-</v>
          </cell>
          <cell r="AA25" t="str">
            <v>-</v>
          </cell>
          <cell r="AC25" t="str">
            <v>-</v>
          </cell>
          <cell r="AE25" t="str">
            <v>-</v>
          </cell>
          <cell r="AG25" t="str">
            <v>-</v>
          </cell>
          <cell r="AI25" t="str">
            <v>-</v>
          </cell>
          <cell r="AK25" t="str">
            <v>-</v>
          </cell>
          <cell r="AM25" t="str">
            <v>-</v>
          </cell>
          <cell r="AO25" t="str">
            <v>-</v>
          </cell>
          <cell r="AQ25" t="str">
            <v>-</v>
          </cell>
          <cell r="AS25" t="str">
            <v>-</v>
          </cell>
          <cell r="AU25" t="str">
            <v>-</v>
          </cell>
          <cell r="AW25" t="str">
            <v>-</v>
          </cell>
          <cell r="AY25" t="str">
            <v>-</v>
          </cell>
          <cell r="BA25" t="str">
            <v>-</v>
          </cell>
          <cell r="BC25" t="str">
            <v>-</v>
          </cell>
          <cell r="BE25" t="str">
            <v>-</v>
          </cell>
          <cell r="BG25" t="str">
            <v>-</v>
          </cell>
        </row>
        <row r="26">
          <cell r="B26" t="str">
            <v>Belize</v>
          </cell>
          <cell r="C26" t="str">
            <v>-</v>
          </cell>
          <cell r="E26" t="str">
            <v>-</v>
          </cell>
          <cell r="G26" t="str">
            <v>-</v>
          </cell>
          <cell r="I26" t="str">
            <v>-</v>
          </cell>
          <cell r="K26" t="str">
            <v>-</v>
          </cell>
          <cell r="M26" t="str">
            <v>-</v>
          </cell>
          <cell r="O26" t="str">
            <v>-</v>
          </cell>
          <cell r="Q26" t="str">
            <v>-</v>
          </cell>
          <cell r="S26" t="str">
            <v>-</v>
          </cell>
          <cell r="U26" t="str">
            <v>-</v>
          </cell>
          <cell r="W26" t="str">
            <v>-</v>
          </cell>
          <cell r="Y26" t="str">
            <v>-</v>
          </cell>
          <cell r="AA26" t="str">
            <v>-</v>
          </cell>
          <cell r="AC26" t="str">
            <v>-</v>
          </cell>
          <cell r="AE26" t="str">
            <v>-</v>
          </cell>
          <cell r="AG26" t="str">
            <v>-</v>
          </cell>
          <cell r="AI26" t="str">
            <v>-</v>
          </cell>
          <cell r="AK26" t="str">
            <v>-</v>
          </cell>
          <cell r="AM26" t="str">
            <v>-</v>
          </cell>
          <cell r="AO26" t="str">
            <v>-</v>
          </cell>
          <cell r="AQ26" t="str">
            <v>-</v>
          </cell>
          <cell r="AS26" t="str">
            <v>-</v>
          </cell>
          <cell r="AU26" t="str">
            <v>-</v>
          </cell>
          <cell r="AW26" t="str">
            <v>-</v>
          </cell>
          <cell r="AY26" t="str">
            <v>-</v>
          </cell>
          <cell r="BA26" t="str">
            <v>-</v>
          </cell>
          <cell r="BC26" t="str">
            <v>-</v>
          </cell>
          <cell r="BE26" t="str">
            <v>-</v>
          </cell>
          <cell r="BG26" t="str">
            <v>-</v>
          </cell>
        </row>
        <row r="27">
          <cell r="B27" t="str">
            <v>Benin</v>
          </cell>
          <cell r="C27">
            <v>12.8</v>
          </cell>
          <cell r="D27" t="str">
            <v>y</v>
          </cell>
          <cell r="E27">
            <v>8.9</v>
          </cell>
          <cell r="F27" t="str">
            <v>y</v>
          </cell>
          <cell r="G27">
            <v>13.8</v>
          </cell>
          <cell r="H27" t="str">
            <v>y</v>
          </cell>
          <cell r="I27">
            <v>19.7</v>
          </cell>
          <cell r="K27">
            <v>21.5</v>
          </cell>
          <cell r="M27">
            <v>39.1</v>
          </cell>
          <cell r="O27">
            <v>40.6</v>
          </cell>
          <cell r="Q27" t="str">
            <v>-</v>
          </cell>
          <cell r="S27" t="str">
            <v>-</v>
          </cell>
          <cell r="U27">
            <v>12.7</v>
          </cell>
          <cell r="W27">
            <v>12.5</v>
          </cell>
          <cell r="Y27">
            <v>17.600000000000001</v>
          </cell>
          <cell r="AA27">
            <v>14.5</v>
          </cell>
          <cell r="AC27">
            <v>10.4</v>
          </cell>
          <cell r="AE27">
            <v>8.3000000000000007</v>
          </cell>
          <cell r="AG27">
            <v>25.1</v>
          </cell>
          <cell r="AI27">
            <v>19.7</v>
          </cell>
          <cell r="AK27">
            <v>39.299999999999997</v>
          </cell>
          <cell r="AM27">
            <v>38.1</v>
          </cell>
          <cell r="AO27">
            <v>58.4</v>
          </cell>
          <cell r="AQ27">
            <v>55.9</v>
          </cell>
          <cell r="AS27">
            <v>74.7</v>
          </cell>
          <cell r="AU27">
            <v>80.2</v>
          </cell>
          <cell r="AW27">
            <v>38.4</v>
          </cell>
          <cell r="AY27">
            <v>34.5</v>
          </cell>
          <cell r="BA27">
            <v>17.399999999999999</v>
          </cell>
          <cell r="BC27">
            <v>14.4</v>
          </cell>
          <cell r="BE27">
            <v>17.5</v>
          </cell>
          <cell r="BG27">
            <v>23.7</v>
          </cell>
        </row>
        <row r="28">
          <cell r="B28" t="str">
            <v>Bhutan</v>
          </cell>
          <cell r="C28" t="str">
            <v>-</v>
          </cell>
          <cell r="E28" t="str">
            <v>-</v>
          </cell>
          <cell r="G28" t="str">
            <v>-</v>
          </cell>
          <cell r="I28" t="str">
            <v>-</v>
          </cell>
          <cell r="K28" t="str">
            <v>-</v>
          </cell>
          <cell r="M28" t="str">
            <v>-</v>
          </cell>
          <cell r="O28" t="str">
            <v>-</v>
          </cell>
          <cell r="Q28" t="str">
            <v>-</v>
          </cell>
          <cell r="S28" t="str">
            <v>-</v>
          </cell>
          <cell r="U28" t="str">
            <v>-</v>
          </cell>
          <cell r="W28" t="str">
            <v>-</v>
          </cell>
          <cell r="Y28" t="str">
            <v>-</v>
          </cell>
          <cell r="AA28" t="str">
            <v>-</v>
          </cell>
          <cell r="AC28" t="str">
            <v>-</v>
          </cell>
          <cell r="AE28" t="str">
            <v>-</v>
          </cell>
          <cell r="AG28" t="str">
            <v>-</v>
          </cell>
          <cell r="AI28" t="str">
            <v>-</v>
          </cell>
          <cell r="AK28" t="str">
            <v>-</v>
          </cell>
          <cell r="AM28" t="str">
            <v>-</v>
          </cell>
          <cell r="AO28" t="str">
            <v>-</v>
          </cell>
          <cell r="AQ28" t="str">
            <v>-</v>
          </cell>
          <cell r="AS28" t="str">
            <v>-</v>
          </cell>
          <cell r="AU28" t="str">
            <v>-</v>
          </cell>
          <cell r="AW28" t="str">
            <v>-</v>
          </cell>
          <cell r="AY28" t="str">
            <v>-</v>
          </cell>
          <cell r="BA28" t="str">
            <v>-</v>
          </cell>
          <cell r="BC28" t="str">
            <v>-</v>
          </cell>
          <cell r="BE28" t="str">
            <v>-</v>
          </cell>
          <cell r="BG28" t="str">
            <v>-</v>
          </cell>
        </row>
        <row r="29">
          <cell r="B29" t="str">
            <v>Bolivia (Plurinational State of)</v>
          </cell>
          <cell r="C29" t="str">
            <v>-</v>
          </cell>
          <cell r="E29" t="str">
            <v>-</v>
          </cell>
          <cell r="G29" t="str">
            <v>-</v>
          </cell>
          <cell r="I29" t="str">
            <v>-</v>
          </cell>
          <cell r="K29" t="str">
            <v>-</v>
          </cell>
          <cell r="M29" t="str">
            <v>-</v>
          </cell>
          <cell r="O29" t="str">
            <v>-</v>
          </cell>
          <cell r="Q29" t="str">
            <v>-</v>
          </cell>
          <cell r="S29" t="str">
            <v>-</v>
          </cell>
          <cell r="U29" t="str">
            <v>-</v>
          </cell>
          <cell r="W29" t="str">
            <v>-</v>
          </cell>
          <cell r="Y29" t="str">
            <v>-</v>
          </cell>
          <cell r="AA29" t="str">
            <v>-</v>
          </cell>
          <cell r="AC29" t="str">
            <v>-</v>
          </cell>
          <cell r="AE29" t="str">
            <v>-</v>
          </cell>
          <cell r="AG29" t="str">
            <v>-</v>
          </cell>
          <cell r="AI29" t="str">
            <v>-</v>
          </cell>
          <cell r="AK29" t="str">
            <v>-</v>
          </cell>
          <cell r="AM29" t="str">
            <v>-</v>
          </cell>
          <cell r="AO29" t="str">
            <v>-</v>
          </cell>
          <cell r="AQ29" t="str">
            <v>-</v>
          </cell>
          <cell r="AS29" t="str">
            <v>-</v>
          </cell>
          <cell r="AU29" t="str">
            <v>-</v>
          </cell>
          <cell r="AW29" t="str">
            <v>-</v>
          </cell>
          <cell r="AY29" t="str">
            <v>-</v>
          </cell>
          <cell r="BA29" t="str">
            <v>-</v>
          </cell>
          <cell r="BC29" t="str">
            <v>-</v>
          </cell>
          <cell r="BE29" t="str">
            <v>-</v>
          </cell>
          <cell r="BG29" t="str">
            <v>-</v>
          </cell>
        </row>
        <row r="30">
          <cell r="B30" t="str">
            <v>Bosnia and Herzegovina</v>
          </cell>
          <cell r="C30" t="str">
            <v>-</v>
          </cell>
          <cell r="E30" t="str">
            <v>-</v>
          </cell>
          <cell r="G30" t="str">
            <v>-</v>
          </cell>
          <cell r="I30" t="str">
            <v>-</v>
          </cell>
          <cell r="K30" t="str">
            <v>-</v>
          </cell>
          <cell r="M30" t="str">
            <v>-</v>
          </cell>
          <cell r="O30" t="str">
            <v>-</v>
          </cell>
          <cell r="Q30" t="str">
            <v>-</v>
          </cell>
          <cell r="S30" t="str">
            <v>-</v>
          </cell>
          <cell r="U30" t="str">
            <v>-</v>
          </cell>
          <cell r="W30" t="str">
            <v>-</v>
          </cell>
          <cell r="Y30" t="str">
            <v>-</v>
          </cell>
          <cell r="AA30" t="str">
            <v>-</v>
          </cell>
          <cell r="AC30" t="str">
            <v>-</v>
          </cell>
          <cell r="AE30" t="str">
            <v>-</v>
          </cell>
          <cell r="AG30" t="str">
            <v>-</v>
          </cell>
          <cell r="AI30" t="str">
            <v>-</v>
          </cell>
          <cell r="AK30" t="str">
            <v>-</v>
          </cell>
          <cell r="AM30" t="str">
            <v>-</v>
          </cell>
          <cell r="AO30" t="str">
            <v>-</v>
          </cell>
          <cell r="AQ30" t="str">
            <v>-</v>
          </cell>
          <cell r="AS30" t="str">
            <v>-</v>
          </cell>
          <cell r="AU30" t="str">
            <v>-</v>
          </cell>
          <cell r="AW30" t="str">
            <v>-</v>
          </cell>
          <cell r="AY30" t="str">
            <v>-</v>
          </cell>
          <cell r="BA30" t="str">
            <v>-</v>
          </cell>
          <cell r="BC30" t="str">
            <v>-</v>
          </cell>
          <cell r="BE30" t="str">
            <v>-</v>
          </cell>
          <cell r="BG30" t="str">
            <v>-</v>
          </cell>
        </row>
        <row r="31">
          <cell r="B31" t="str">
            <v>Botswana</v>
          </cell>
          <cell r="C31" t="str">
            <v>-</v>
          </cell>
          <cell r="E31" t="str">
            <v>-</v>
          </cell>
          <cell r="G31" t="str">
            <v>-</v>
          </cell>
          <cell r="I31" t="str">
            <v>-</v>
          </cell>
          <cell r="K31" t="str">
            <v>-</v>
          </cell>
          <cell r="M31" t="str">
            <v>-</v>
          </cell>
          <cell r="O31" t="str">
            <v>-</v>
          </cell>
          <cell r="Q31" t="str">
            <v>-</v>
          </cell>
          <cell r="S31" t="str">
            <v>-</v>
          </cell>
          <cell r="U31" t="str">
            <v>-</v>
          </cell>
          <cell r="W31" t="str">
            <v>-</v>
          </cell>
          <cell r="Y31" t="str">
            <v>-</v>
          </cell>
          <cell r="AA31" t="str">
            <v>-</v>
          </cell>
          <cell r="AC31" t="str">
            <v>-</v>
          </cell>
          <cell r="AE31" t="str">
            <v>-</v>
          </cell>
          <cell r="AG31" t="str">
            <v>-</v>
          </cell>
          <cell r="AI31" t="str">
            <v>-</v>
          </cell>
          <cell r="AK31" t="str">
            <v>-</v>
          </cell>
          <cell r="AM31" t="str">
            <v>-</v>
          </cell>
          <cell r="AO31" t="str">
            <v>-</v>
          </cell>
          <cell r="AQ31" t="str">
            <v>-</v>
          </cell>
          <cell r="AS31" t="str">
            <v>-</v>
          </cell>
          <cell r="AU31" t="str">
            <v>-</v>
          </cell>
          <cell r="AW31" t="str">
            <v>-</v>
          </cell>
          <cell r="AY31" t="str">
            <v>-</v>
          </cell>
          <cell r="BA31" t="str">
            <v>-</v>
          </cell>
          <cell r="BC31" t="str">
            <v>-</v>
          </cell>
          <cell r="BE31" t="str">
            <v>-</v>
          </cell>
          <cell r="BG31" t="str">
            <v>-</v>
          </cell>
        </row>
        <row r="32">
          <cell r="B32" t="str">
            <v>Brazil</v>
          </cell>
          <cell r="C32" t="str">
            <v>-</v>
          </cell>
          <cell r="E32" t="str">
            <v>-</v>
          </cell>
          <cell r="G32" t="str">
            <v>-</v>
          </cell>
          <cell r="I32" t="str">
            <v>-</v>
          </cell>
          <cell r="K32" t="str">
            <v>-</v>
          </cell>
          <cell r="M32" t="str">
            <v>-</v>
          </cell>
          <cell r="O32" t="str">
            <v>-</v>
          </cell>
          <cell r="Q32" t="str">
            <v>-</v>
          </cell>
          <cell r="S32" t="str">
            <v>-</v>
          </cell>
          <cell r="U32" t="str">
            <v>-</v>
          </cell>
          <cell r="W32" t="str">
            <v>-</v>
          </cell>
          <cell r="Y32" t="str">
            <v>-</v>
          </cell>
          <cell r="AA32" t="str">
            <v>-</v>
          </cell>
          <cell r="AC32" t="str">
            <v>-</v>
          </cell>
          <cell r="AE32" t="str">
            <v>-</v>
          </cell>
          <cell r="AG32" t="str">
            <v>-</v>
          </cell>
          <cell r="AI32" t="str">
            <v>-</v>
          </cell>
          <cell r="AK32" t="str">
            <v>-</v>
          </cell>
          <cell r="AM32" t="str">
            <v>-</v>
          </cell>
          <cell r="AO32" t="str">
            <v>-</v>
          </cell>
          <cell r="AQ32" t="str">
            <v>-</v>
          </cell>
          <cell r="AS32" t="str">
            <v>-</v>
          </cell>
          <cell r="AU32" t="str">
            <v>-</v>
          </cell>
          <cell r="AW32" t="str">
            <v>-</v>
          </cell>
          <cell r="AY32" t="str">
            <v>-</v>
          </cell>
          <cell r="BA32" t="str">
            <v>-</v>
          </cell>
          <cell r="BC32" t="str">
            <v>-</v>
          </cell>
          <cell r="BE32" t="str">
            <v>-</v>
          </cell>
          <cell r="BG32" t="str">
            <v>-</v>
          </cell>
        </row>
        <row r="33">
          <cell r="B33" t="str">
            <v>British Virgin Islands</v>
          </cell>
          <cell r="C33" t="str">
            <v>-</v>
          </cell>
          <cell r="E33" t="str">
            <v>-</v>
          </cell>
          <cell r="G33" t="str">
            <v>-</v>
          </cell>
          <cell r="I33" t="str">
            <v>-</v>
          </cell>
          <cell r="K33" t="str">
            <v>-</v>
          </cell>
          <cell r="M33" t="str">
            <v>-</v>
          </cell>
          <cell r="O33" t="str">
            <v>-</v>
          </cell>
          <cell r="Q33" t="str">
            <v>-</v>
          </cell>
          <cell r="S33" t="str">
            <v>-</v>
          </cell>
          <cell r="U33" t="str">
            <v>-</v>
          </cell>
          <cell r="W33" t="str">
            <v>-</v>
          </cell>
          <cell r="Y33" t="str">
            <v>-</v>
          </cell>
          <cell r="AA33" t="str">
            <v>-</v>
          </cell>
          <cell r="AC33" t="str">
            <v>-</v>
          </cell>
          <cell r="AE33" t="str">
            <v>-</v>
          </cell>
          <cell r="AG33" t="str">
            <v>-</v>
          </cell>
          <cell r="AI33" t="str">
            <v>-</v>
          </cell>
          <cell r="AK33" t="str">
            <v>-</v>
          </cell>
          <cell r="AM33" t="str">
            <v>-</v>
          </cell>
          <cell r="AO33" t="str">
            <v>-</v>
          </cell>
          <cell r="AQ33" t="str">
            <v>-</v>
          </cell>
          <cell r="AS33" t="str">
            <v>-</v>
          </cell>
          <cell r="AU33" t="str">
            <v>-</v>
          </cell>
          <cell r="AW33" t="str">
            <v>-</v>
          </cell>
          <cell r="AY33" t="str">
            <v>-</v>
          </cell>
          <cell r="BA33" t="str">
            <v>-</v>
          </cell>
          <cell r="BC33" t="str">
            <v>-</v>
          </cell>
          <cell r="BE33" t="str">
            <v>-</v>
          </cell>
          <cell r="BG33" t="str">
            <v>-</v>
          </cell>
        </row>
        <row r="34">
          <cell r="B34" t="str">
            <v>Brunei Darussalam</v>
          </cell>
          <cell r="C34" t="str">
            <v>-</v>
          </cell>
          <cell r="E34" t="str">
            <v>-</v>
          </cell>
          <cell r="G34" t="str">
            <v>-</v>
          </cell>
          <cell r="I34" t="str">
            <v>-</v>
          </cell>
          <cell r="K34" t="str">
            <v>-</v>
          </cell>
          <cell r="M34" t="str">
            <v>-</v>
          </cell>
          <cell r="O34" t="str">
            <v>-</v>
          </cell>
          <cell r="Q34" t="str">
            <v>-</v>
          </cell>
          <cell r="S34" t="str">
            <v>-</v>
          </cell>
          <cell r="U34" t="str">
            <v>-</v>
          </cell>
          <cell r="W34" t="str">
            <v>-</v>
          </cell>
          <cell r="Y34" t="str">
            <v>-</v>
          </cell>
          <cell r="AA34" t="str">
            <v>-</v>
          </cell>
          <cell r="AC34" t="str">
            <v>-</v>
          </cell>
          <cell r="AE34" t="str">
            <v>-</v>
          </cell>
          <cell r="AG34" t="str">
            <v>-</v>
          </cell>
          <cell r="AI34" t="str">
            <v>-</v>
          </cell>
          <cell r="AK34" t="str">
            <v>-</v>
          </cell>
          <cell r="AM34" t="str">
            <v>-</v>
          </cell>
          <cell r="AO34" t="str">
            <v>-</v>
          </cell>
          <cell r="AQ34" t="str">
            <v>-</v>
          </cell>
          <cell r="AS34" t="str">
            <v>-</v>
          </cell>
          <cell r="AU34" t="str">
            <v>-</v>
          </cell>
          <cell r="AW34" t="str">
            <v>-</v>
          </cell>
          <cell r="AY34" t="str">
            <v>-</v>
          </cell>
          <cell r="BA34" t="str">
            <v>-</v>
          </cell>
          <cell r="BC34" t="str">
            <v>-</v>
          </cell>
          <cell r="BE34" t="str">
            <v>-</v>
          </cell>
          <cell r="BG34" t="str">
            <v>-</v>
          </cell>
        </row>
        <row r="35">
          <cell r="B35" t="str">
            <v>Bulgaria</v>
          </cell>
          <cell r="C35" t="str">
            <v>-</v>
          </cell>
          <cell r="E35" t="str">
            <v>-</v>
          </cell>
          <cell r="G35" t="str">
            <v>-</v>
          </cell>
          <cell r="I35" t="str">
            <v>-</v>
          </cell>
          <cell r="K35" t="str">
            <v>-</v>
          </cell>
          <cell r="M35" t="str">
            <v>-</v>
          </cell>
          <cell r="O35" t="str">
            <v>-</v>
          </cell>
          <cell r="Q35" t="str">
            <v>-</v>
          </cell>
          <cell r="S35" t="str">
            <v>-</v>
          </cell>
          <cell r="U35" t="str">
            <v>-</v>
          </cell>
          <cell r="W35" t="str">
            <v>-</v>
          </cell>
          <cell r="Y35" t="str">
            <v>-</v>
          </cell>
          <cell r="AA35" t="str">
            <v>-</v>
          </cell>
          <cell r="AC35" t="str">
            <v>-</v>
          </cell>
          <cell r="AE35" t="str">
            <v>-</v>
          </cell>
          <cell r="AG35" t="str">
            <v>-</v>
          </cell>
          <cell r="AI35" t="str">
            <v>-</v>
          </cell>
          <cell r="AK35" t="str">
            <v>-</v>
          </cell>
          <cell r="AM35" t="str">
            <v>-</v>
          </cell>
          <cell r="AO35" t="str">
            <v>-</v>
          </cell>
          <cell r="AQ35" t="str">
            <v>-</v>
          </cell>
          <cell r="AS35" t="str">
            <v>-</v>
          </cell>
          <cell r="AU35" t="str">
            <v>-</v>
          </cell>
          <cell r="AW35" t="str">
            <v>-</v>
          </cell>
          <cell r="AY35" t="str">
            <v>-</v>
          </cell>
          <cell r="BA35" t="str">
            <v>-</v>
          </cell>
          <cell r="BC35" t="str">
            <v>-</v>
          </cell>
          <cell r="BE35" t="str">
            <v>-</v>
          </cell>
          <cell r="BG35" t="str">
            <v>-</v>
          </cell>
        </row>
        <row r="36">
          <cell r="B36" t="str">
            <v>Burkina Faso</v>
          </cell>
          <cell r="C36" t="str">
            <v>-</v>
          </cell>
          <cell r="E36" t="str">
            <v>-</v>
          </cell>
          <cell r="G36" t="str">
            <v>-</v>
          </cell>
          <cell r="I36" t="str">
            <v>-</v>
          </cell>
          <cell r="K36" t="str">
            <v>-</v>
          </cell>
          <cell r="M36" t="str">
            <v>-</v>
          </cell>
          <cell r="O36" t="str">
            <v>-</v>
          </cell>
          <cell r="Q36" t="str">
            <v>-</v>
          </cell>
          <cell r="S36" t="str">
            <v>-</v>
          </cell>
          <cell r="U36" t="str">
            <v>-</v>
          </cell>
          <cell r="W36" t="str">
            <v>-</v>
          </cell>
          <cell r="Y36" t="str">
            <v>-</v>
          </cell>
          <cell r="AA36" t="str">
            <v>-</v>
          </cell>
          <cell r="AC36" t="str">
            <v>-</v>
          </cell>
          <cell r="AE36" t="str">
            <v>-</v>
          </cell>
          <cell r="AG36" t="str">
            <v>-</v>
          </cell>
          <cell r="AI36" t="str">
            <v>-</v>
          </cell>
          <cell r="AK36" t="str">
            <v>-</v>
          </cell>
          <cell r="AM36" t="str">
            <v>-</v>
          </cell>
          <cell r="AO36" t="str">
            <v>-</v>
          </cell>
          <cell r="AQ36" t="str">
            <v>-</v>
          </cell>
          <cell r="AS36" t="str">
            <v>-</v>
          </cell>
          <cell r="AU36" t="str">
            <v>-</v>
          </cell>
          <cell r="AW36" t="str">
            <v>-</v>
          </cell>
          <cell r="AY36" t="str">
            <v>-</v>
          </cell>
          <cell r="BA36" t="str">
            <v>-</v>
          </cell>
          <cell r="BC36" t="str">
            <v>-</v>
          </cell>
          <cell r="BE36" t="str">
            <v>-</v>
          </cell>
          <cell r="BG36" t="str">
            <v>-</v>
          </cell>
        </row>
        <row r="37">
          <cell r="B37" t="str">
            <v>Burundi</v>
          </cell>
          <cell r="C37" t="str">
            <v>-</v>
          </cell>
          <cell r="E37" t="str">
            <v>-</v>
          </cell>
          <cell r="G37" t="str">
            <v>-</v>
          </cell>
          <cell r="I37" t="str">
            <v>-</v>
          </cell>
          <cell r="K37" t="str">
            <v>-</v>
          </cell>
          <cell r="M37" t="str">
            <v>-</v>
          </cell>
          <cell r="O37" t="str">
            <v>-</v>
          </cell>
          <cell r="Q37" t="str">
            <v>-</v>
          </cell>
          <cell r="S37" t="str">
            <v>-</v>
          </cell>
          <cell r="U37" t="str">
            <v>-</v>
          </cell>
          <cell r="W37" t="str">
            <v>-</v>
          </cell>
          <cell r="Y37" t="str">
            <v>-</v>
          </cell>
          <cell r="AA37" t="str">
            <v>-</v>
          </cell>
          <cell r="AC37" t="str">
            <v>-</v>
          </cell>
          <cell r="AE37" t="str">
            <v>-</v>
          </cell>
          <cell r="AG37" t="str">
            <v>-</v>
          </cell>
          <cell r="AI37" t="str">
            <v>-</v>
          </cell>
          <cell r="AK37" t="str">
            <v>-</v>
          </cell>
          <cell r="AM37" t="str">
            <v>-</v>
          </cell>
          <cell r="AO37" t="str">
            <v>-</v>
          </cell>
          <cell r="AQ37" t="str">
            <v>-</v>
          </cell>
          <cell r="AS37" t="str">
            <v>-</v>
          </cell>
          <cell r="AU37" t="str">
            <v>-</v>
          </cell>
          <cell r="AW37" t="str">
            <v>-</v>
          </cell>
          <cell r="AY37" t="str">
            <v>-</v>
          </cell>
          <cell r="BA37" t="str">
            <v>-</v>
          </cell>
          <cell r="BC37" t="str">
            <v>-</v>
          </cell>
          <cell r="BE37" t="str">
            <v>-</v>
          </cell>
          <cell r="BG37" t="str">
            <v>-</v>
          </cell>
        </row>
        <row r="38">
          <cell r="B38" t="str">
            <v>Cabo Verde</v>
          </cell>
          <cell r="C38" t="str">
            <v>-</v>
          </cell>
          <cell r="E38" t="str">
            <v>-</v>
          </cell>
          <cell r="G38" t="str">
            <v>-</v>
          </cell>
          <cell r="I38" t="str">
            <v>-</v>
          </cell>
          <cell r="K38" t="str">
            <v>-</v>
          </cell>
          <cell r="M38" t="str">
            <v>-</v>
          </cell>
          <cell r="O38" t="str">
            <v>-</v>
          </cell>
          <cell r="Q38" t="str">
            <v>-</v>
          </cell>
          <cell r="S38" t="str">
            <v>-</v>
          </cell>
          <cell r="U38" t="str">
            <v>-</v>
          </cell>
          <cell r="W38" t="str">
            <v>-</v>
          </cell>
          <cell r="Y38" t="str">
            <v>-</v>
          </cell>
          <cell r="AA38" t="str">
            <v>-</v>
          </cell>
          <cell r="AC38" t="str">
            <v>-</v>
          </cell>
          <cell r="AE38" t="str">
            <v>-</v>
          </cell>
          <cell r="AG38" t="str">
            <v>-</v>
          </cell>
          <cell r="AI38" t="str">
            <v>-</v>
          </cell>
          <cell r="AK38" t="str">
            <v>-</v>
          </cell>
          <cell r="AM38" t="str">
            <v>-</v>
          </cell>
          <cell r="AO38" t="str">
            <v>-</v>
          </cell>
          <cell r="AQ38" t="str">
            <v>-</v>
          </cell>
          <cell r="AS38" t="str">
            <v>-</v>
          </cell>
          <cell r="AU38" t="str">
            <v>-</v>
          </cell>
          <cell r="AW38" t="str">
            <v>-</v>
          </cell>
          <cell r="AY38" t="str">
            <v>-</v>
          </cell>
          <cell r="BA38" t="str">
            <v>-</v>
          </cell>
          <cell r="BC38" t="str">
            <v>-</v>
          </cell>
          <cell r="BE38" t="str">
            <v>-</v>
          </cell>
          <cell r="BG38" t="str">
            <v>-</v>
          </cell>
        </row>
        <row r="39">
          <cell r="B39" t="str">
            <v>Cambodia</v>
          </cell>
          <cell r="C39" t="str">
            <v>-</v>
          </cell>
          <cell r="E39" t="str">
            <v>-</v>
          </cell>
          <cell r="G39" t="str">
            <v>-</v>
          </cell>
          <cell r="I39" t="str">
            <v>-</v>
          </cell>
          <cell r="K39" t="str">
            <v>-</v>
          </cell>
          <cell r="M39" t="str">
            <v>-</v>
          </cell>
          <cell r="O39" t="str">
            <v>-</v>
          </cell>
          <cell r="Q39" t="str">
            <v>-</v>
          </cell>
          <cell r="S39" t="str">
            <v>-</v>
          </cell>
          <cell r="U39" t="str">
            <v>-</v>
          </cell>
          <cell r="W39" t="str">
            <v>-</v>
          </cell>
          <cell r="Y39" t="str">
            <v>-</v>
          </cell>
          <cell r="AA39" t="str">
            <v>-</v>
          </cell>
          <cell r="AC39" t="str">
            <v>-</v>
          </cell>
          <cell r="AE39" t="str">
            <v>-</v>
          </cell>
          <cell r="AG39" t="str">
            <v>-</v>
          </cell>
          <cell r="AI39" t="str">
            <v>-</v>
          </cell>
          <cell r="AK39" t="str">
            <v>-</v>
          </cell>
          <cell r="AM39" t="str">
            <v>-</v>
          </cell>
          <cell r="AO39" t="str">
            <v>-</v>
          </cell>
          <cell r="AQ39" t="str">
            <v>-</v>
          </cell>
          <cell r="AS39" t="str">
            <v>-</v>
          </cell>
          <cell r="AU39" t="str">
            <v>-</v>
          </cell>
          <cell r="AW39" t="str">
            <v>-</v>
          </cell>
          <cell r="AY39" t="str">
            <v>-</v>
          </cell>
          <cell r="BA39" t="str">
            <v>-</v>
          </cell>
          <cell r="BC39" t="str">
            <v>-</v>
          </cell>
          <cell r="BE39" t="str">
            <v>-</v>
          </cell>
          <cell r="BG39" t="str">
            <v>-</v>
          </cell>
        </row>
        <row r="40">
          <cell r="B40" t="str">
            <v>Cameroon</v>
          </cell>
          <cell r="C40" t="str">
            <v>-</v>
          </cell>
          <cell r="E40" t="str">
            <v>-</v>
          </cell>
          <cell r="G40" t="str">
            <v>-</v>
          </cell>
          <cell r="I40" t="str">
            <v>-</v>
          </cell>
          <cell r="K40" t="str">
            <v>-</v>
          </cell>
          <cell r="M40" t="str">
            <v>-</v>
          </cell>
          <cell r="O40" t="str">
            <v>-</v>
          </cell>
          <cell r="Q40" t="str">
            <v>-</v>
          </cell>
          <cell r="S40" t="str">
            <v>-</v>
          </cell>
          <cell r="U40" t="str">
            <v>-</v>
          </cell>
          <cell r="W40" t="str">
            <v>-</v>
          </cell>
          <cell r="Y40" t="str">
            <v>-</v>
          </cell>
          <cell r="AA40" t="str">
            <v>-</v>
          </cell>
          <cell r="AC40" t="str">
            <v>-</v>
          </cell>
          <cell r="AE40" t="str">
            <v>-</v>
          </cell>
          <cell r="AG40" t="str">
            <v>-</v>
          </cell>
          <cell r="AI40" t="str">
            <v>-</v>
          </cell>
          <cell r="AK40" t="str">
            <v>-</v>
          </cell>
          <cell r="AM40" t="str">
            <v>-</v>
          </cell>
          <cell r="AO40" t="str">
            <v>-</v>
          </cell>
          <cell r="AQ40" t="str">
            <v>-</v>
          </cell>
          <cell r="AS40" t="str">
            <v>-</v>
          </cell>
          <cell r="AU40" t="str">
            <v>-</v>
          </cell>
          <cell r="AW40" t="str">
            <v>-</v>
          </cell>
          <cell r="AY40" t="str">
            <v>-</v>
          </cell>
          <cell r="BA40" t="str">
            <v>-</v>
          </cell>
          <cell r="BC40" t="str">
            <v>-</v>
          </cell>
          <cell r="BE40" t="str">
            <v>-</v>
          </cell>
          <cell r="BG40" t="str">
            <v>-</v>
          </cell>
        </row>
        <row r="41">
          <cell r="B41" t="str">
            <v>Canada</v>
          </cell>
          <cell r="C41" t="str">
            <v>-</v>
          </cell>
          <cell r="E41" t="str">
            <v>-</v>
          </cell>
          <cell r="G41" t="str">
            <v>-</v>
          </cell>
          <cell r="I41" t="str">
            <v>-</v>
          </cell>
          <cell r="K41" t="str">
            <v>-</v>
          </cell>
          <cell r="M41" t="str">
            <v>-</v>
          </cell>
          <cell r="O41" t="str">
            <v>-</v>
          </cell>
          <cell r="Q41" t="str">
            <v>-</v>
          </cell>
          <cell r="S41" t="str">
            <v>-</v>
          </cell>
          <cell r="U41" t="str">
            <v>-</v>
          </cell>
          <cell r="W41" t="str">
            <v>-</v>
          </cell>
          <cell r="Y41" t="str">
            <v>-</v>
          </cell>
          <cell r="AA41" t="str">
            <v>-</v>
          </cell>
          <cell r="AC41" t="str">
            <v>-</v>
          </cell>
          <cell r="AE41" t="str">
            <v>-</v>
          </cell>
          <cell r="AG41" t="str">
            <v>-</v>
          </cell>
          <cell r="AI41" t="str">
            <v>-</v>
          </cell>
          <cell r="AK41" t="str">
            <v>-</v>
          </cell>
          <cell r="AM41" t="str">
            <v>-</v>
          </cell>
          <cell r="AO41" t="str">
            <v>-</v>
          </cell>
          <cell r="AQ41" t="str">
            <v>-</v>
          </cell>
          <cell r="AS41" t="str">
            <v>-</v>
          </cell>
          <cell r="AU41" t="str">
            <v>-</v>
          </cell>
          <cell r="AW41" t="str">
            <v>-</v>
          </cell>
          <cell r="AY41" t="str">
            <v>-</v>
          </cell>
          <cell r="BA41" t="str">
            <v>-</v>
          </cell>
          <cell r="BC41" t="str">
            <v>-</v>
          </cell>
          <cell r="BE41" t="str">
            <v>-</v>
          </cell>
          <cell r="BG41" t="str">
            <v>-</v>
          </cell>
        </row>
        <row r="42">
          <cell r="B42" t="str">
            <v>Central African Republic</v>
          </cell>
          <cell r="C42">
            <v>27.2</v>
          </cell>
          <cell r="E42">
            <v>14.7</v>
          </cell>
          <cell r="G42">
            <v>31.4</v>
          </cell>
          <cell r="I42">
            <v>23.2</v>
          </cell>
          <cell r="K42">
            <v>30.1</v>
          </cell>
          <cell r="M42">
            <v>46.9</v>
          </cell>
          <cell r="O42">
            <v>53.6</v>
          </cell>
          <cell r="Q42">
            <v>40.1</v>
          </cell>
          <cell r="R42" t="str">
            <v>y</v>
          </cell>
          <cell r="S42">
            <v>34.4</v>
          </cell>
          <cell r="T42" t="str">
            <v>y</v>
          </cell>
          <cell r="U42">
            <v>6.6</v>
          </cell>
          <cell r="W42">
            <v>3.7</v>
          </cell>
          <cell r="Y42">
            <v>10.4</v>
          </cell>
          <cell r="AA42">
            <v>13.3</v>
          </cell>
          <cell r="AC42">
            <v>0.6</v>
          </cell>
          <cell r="AE42">
            <v>0.4</v>
          </cell>
          <cell r="AG42">
            <v>25.3</v>
          </cell>
          <cell r="AI42">
            <v>28.1</v>
          </cell>
          <cell r="AK42">
            <v>21.9</v>
          </cell>
          <cell r="AM42">
            <v>29.8</v>
          </cell>
          <cell r="AO42">
            <v>36.5</v>
          </cell>
          <cell r="AQ42">
            <v>45.2</v>
          </cell>
          <cell r="AS42">
            <v>74.2</v>
          </cell>
          <cell r="AU42">
            <v>71.599999999999994</v>
          </cell>
          <cell r="AW42">
            <v>13.9</v>
          </cell>
          <cell r="AY42">
            <v>9.1999999999999993</v>
          </cell>
          <cell r="BA42">
            <v>4.8</v>
          </cell>
          <cell r="BC42">
            <v>0</v>
          </cell>
          <cell r="BE42">
            <v>34.700000000000003</v>
          </cell>
          <cell r="BG42">
            <v>47.8</v>
          </cell>
        </row>
        <row r="43">
          <cell r="B43" t="str">
            <v>Chad</v>
          </cell>
          <cell r="C43">
            <v>24.4</v>
          </cell>
          <cell r="E43">
            <v>10.199999999999999</v>
          </cell>
          <cell r="G43">
            <v>28.7</v>
          </cell>
          <cell r="I43">
            <v>28.6</v>
          </cell>
          <cell r="K43">
            <v>36</v>
          </cell>
          <cell r="M43">
            <v>41.6</v>
          </cell>
          <cell r="O43">
            <v>48.2</v>
          </cell>
          <cell r="Q43">
            <v>55</v>
          </cell>
          <cell r="S43">
            <v>54.5</v>
          </cell>
          <cell r="U43">
            <v>1</v>
          </cell>
          <cell r="W43">
            <v>0.5</v>
          </cell>
          <cell r="Y43">
            <v>40.700000000000003</v>
          </cell>
          <cell r="AA43">
            <v>47.5</v>
          </cell>
          <cell r="AC43">
            <v>3.1</v>
          </cell>
          <cell r="AE43">
            <v>3.6</v>
          </cell>
          <cell r="AG43">
            <v>54.3</v>
          </cell>
          <cell r="AI43">
            <v>61.5</v>
          </cell>
          <cell r="AK43">
            <v>52.4</v>
          </cell>
          <cell r="AM43">
            <v>57.3</v>
          </cell>
          <cell r="AO43">
            <v>53.4</v>
          </cell>
          <cell r="AQ43">
            <v>63.2</v>
          </cell>
          <cell r="AS43">
            <v>45.5</v>
          </cell>
          <cell r="AU43">
            <v>38.299999999999997</v>
          </cell>
          <cell r="AW43">
            <v>14.5</v>
          </cell>
          <cell r="AY43">
            <v>13.7</v>
          </cell>
          <cell r="BA43">
            <v>4.4000000000000004</v>
          </cell>
          <cell r="BC43">
            <v>2.1</v>
          </cell>
          <cell r="BE43">
            <v>30.5</v>
          </cell>
          <cell r="BG43">
            <v>35.1</v>
          </cell>
        </row>
        <row r="44">
          <cell r="B44" t="str">
            <v>Chile</v>
          </cell>
          <cell r="C44" t="str">
            <v>-</v>
          </cell>
          <cell r="E44" t="str">
            <v>-</v>
          </cell>
          <cell r="G44" t="str">
            <v>-</v>
          </cell>
          <cell r="I44" t="str">
            <v>-</v>
          </cell>
          <cell r="K44" t="str">
            <v>-</v>
          </cell>
          <cell r="M44" t="str">
            <v>-</v>
          </cell>
          <cell r="O44" t="str">
            <v>-</v>
          </cell>
          <cell r="Q44" t="str">
            <v>-</v>
          </cell>
          <cell r="S44" t="str">
            <v>-</v>
          </cell>
          <cell r="U44" t="str">
            <v>-</v>
          </cell>
          <cell r="W44" t="str">
            <v>-</v>
          </cell>
          <cell r="Y44" t="str">
            <v>-</v>
          </cell>
          <cell r="AA44" t="str">
            <v>-</v>
          </cell>
          <cell r="AC44" t="str">
            <v>-</v>
          </cell>
          <cell r="AE44" t="str">
            <v>-</v>
          </cell>
          <cell r="AG44" t="str">
            <v>-</v>
          </cell>
          <cell r="AI44" t="str">
            <v>-</v>
          </cell>
          <cell r="AK44" t="str">
            <v>-</v>
          </cell>
          <cell r="AM44" t="str">
            <v>-</v>
          </cell>
          <cell r="AO44" t="str">
            <v>-</v>
          </cell>
          <cell r="AQ44" t="str">
            <v>-</v>
          </cell>
          <cell r="AS44" t="str">
            <v>-</v>
          </cell>
          <cell r="AU44" t="str">
            <v>-</v>
          </cell>
          <cell r="AW44" t="str">
            <v>-</v>
          </cell>
          <cell r="AY44" t="str">
            <v>-</v>
          </cell>
          <cell r="BA44" t="str">
            <v>-</v>
          </cell>
          <cell r="BC44" t="str">
            <v>-</v>
          </cell>
          <cell r="BE44" t="str">
            <v>-</v>
          </cell>
          <cell r="BG44" t="str">
            <v>-</v>
          </cell>
        </row>
        <row r="45">
          <cell r="B45" t="str">
            <v>China</v>
          </cell>
          <cell r="C45" t="str">
            <v>-</v>
          </cell>
          <cell r="E45" t="str">
            <v>-</v>
          </cell>
          <cell r="G45" t="str">
            <v>-</v>
          </cell>
          <cell r="I45" t="str">
            <v>-</v>
          </cell>
          <cell r="K45" t="str">
            <v>-</v>
          </cell>
          <cell r="M45" t="str">
            <v>-</v>
          </cell>
          <cell r="O45" t="str">
            <v>-</v>
          </cell>
          <cell r="Q45" t="str">
            <v>-</v>
          </cell>
          <cell r="S45" t="str">
            <v>-</v>
          </cell>
          <cell r="U45" t="str">
            <v>-</v>
          </cell>
          <cell r="W45" t="str">
            <v>-</v>
          </cell>
          <cell r="Y45" t="str">
            <v>-</v>
          </cell>
          <cell r="AA45" t="str">
            <v>-</v>
          </cell>
          <cell r="AC45" t="str">
            <v>-</v>
          </cell>
          <cell r="AE45" t="str">
            <v>-</v>
          </cell>
          <cell r="AG45" t="str">
            <v>-</v>
          </cell>
          <cell r="AI45" t="str">
            <v>-</v>
          </cell>
          <cell r="AK45" t="str">
            <v>-</v>
          </cell>
          <cell r="AM45" t="str">
            <v>-</v>
          </cell>
          <cell r="AO45" t="str">
            <v>-</v>
          </cell>
          <cell r="AQ45" t="str">
            <v>-</v>
          </cell>
          <cell r="AS45" t="str">
            <v>-</v>
          </cell>
          <cell r="AU45" t="str">
            <v>-</v>
          </cell>
          <cell r="AW45" t="str">
            <v>-</v>
          </cell>
          <cell r="AY45" t="str">
            <v>-</v>
          </cell>
          <cell r="BA45" t="str">
            <v>-</v>
          </cell>
          <cell r="BC45" t="str">
            <v>-</v>
          </cell>
          <cell r="BE45" t="str">
            <v>-</v>
          </cell>
          <cell r="BG45" t="str">
            <v>-</v>
          </cell>
        </row>
        <row r="46">
          <cell r="B46" t="str">
            <v>Colombia</v>
          </cell>
          <cell r="C46" t="str">
            <v>-</v>
          </cell>
          <cell r="E46" t="str">
            <v>-</v>
          </cell>
          <cell r="G46" t="str">
            <v>-</v>
          </cell>
          <cell r="I46" t="str">
            <v>-</v>
          </cell>
          <cell r="K46" t="str">
            <v>-</v>
          </cell>
          <cell r="M46" t="str">
            <v>-</v>
          </cell>
          <cell r="O46" t="str">
            <v>-</v>
          </cell>
          <cell r="Q46" t="str">
            <v>-</v>
          </cell>
          <cell r="S46" t="str">
            <v>-</v>
          </cell>
          <cell r="U46" t="str">
            <v>-</v>
          </cell>
          <cell r="W46" t="str">
            <v>-</v>
          </cell>
          <cell r="Y46" t="str">
            <v>-</v>
          </cell>
          <cell r="AA46" t="str">
            <v>-</v>
          </cell>
          <cell r="AC46" t="str">
            <v>-</v>
          </cell>
          <cell r="AE46" t="str">
            <v>-</v>
          </cell>
          <cell r="AG46" t="str">
            <v>-</v>
          </cell>
          <cell r="AI46" t="str">
            <v>-</v>
          </cell>
          <cell r="AK46" t="str">
            <v>-</v>
          </cell>
          <cell r="AM46" t="str">
            <v>-</v>
          </cell>
          <cell r="AO46" t="str">
            <v>-</v>
          </cell>
          <cell r="AQ46" t="str">
            <v>-</v>
          </cell>
          <cell r="AS46" t="str">
            <v>-</v>
          </cell>
          <cell r="AU46" t="str">
            <v>-</v>
          </cell>
          <cell r="AW46" t="str">
            <v>-</v>
          </cell>
          <cell r="AY46" t="str">
            <v>-</v>
          </cell>
          <cell r="BA46" t="str">
            <v>-</v>
          </cell>
          <cell r="BC46" t="str">
            <v>-</v>
          </cell>
          <cell r="BE46" t="str">
            <v>-</v>
          </cell>
          <cell r="BG46" t="str">
            <v>-</v>
          </cell>
        </row>
        <row r="47">
          <cell r="B47" t="str">
            <v>Comoros</v>
          </cell>
          <cell r="C47">
            <v>21.5</v>
          </cell>
          <cell r="E47">
            <v>6.7</v>
          </cell>
          <cell r="G47">
            <v>25.3</v>
          </cell>
          <cell r="I47">
            <v>8.8000000000000007</v>
          </cell>
          <cell r="K47">
            <v>11</v>
          </cell>
          <cell r="M47">
            <v>15.8</v>
          </cell>
          <cell r="O47">
            <v>18.3</v>
          </cell>
          <cell r="Q47">
            <v>64.8</v>
          </cell>
          <cell r="S47">
            <v>70.7</v>
          </cell>
          <cell r="U47">
            <v>31.4</v>
          </cell>
          <cell r="W47">
            <v>26.3</v>
          </cell>
          <cell r="Y47">
            <v>2.9</v>
          </cell>
          <cell r="AA47">
            <v>3.2</v>
          </cell>
          <cell r="AC47">
            <v>18.3</v>
          </cell>
          <cell r="AE47">
            <v>21.9</v>
          </cell>
          <cell r="AG47">
            <v>10.8</v>
          </cell>
          <cell r="AI47">
            <v>8.6</v>
          </cell>
          <cell r="AK47">
            <v>11.5</v>
          </cell>
          <cell r="AM47">
            <v>15</v>
          </cell>
          <cell r="AO47">
            <v>16.399999999999999</v>
          </cell>
          <cell r="AQ47">
            <v>16.100000000000001</v>
          </cell>
          <cell r="AS47">
            <v>87.6</v>
          </cell>
          <cell r="AU47">
            <v>90.1</v>
          </cell>
          <cell r="AW47">
            <v>62.3</v>
          </cell>
          <cell r="AY47">
            <v>59.7</v>
          </cell>
          <cell r="BA47">
            <v>37.700000000000003</v>
          </cell>
          <cell r="BC47">
            <v>30.6</v>
          </cell>
          <cell r="BE47">
            <v>7.9</v>
          </cell>
          <cell r="BG47">
            <v>10.7</v>
          </cell>
        </row>
        <row r="48">
          <cell r="B48" t="str">
            <v>Congo</v>
          </cell>
          <cell r="C48" t="str">
            <v>-</v>
          </cell>
          <cell r="E48" t="str">
            <v>-</v>
          </cell>
          <cell r="G48" t="str">
            <v>-</v>
          </cell>
          <cell r="I48" t="str">
            <v>-</v>
          </cell>
          <cell r="K48" t="str">
            <v>-</v>
          </cell>
          <cell r="M48" t="str">
            <v>-</v>
          </cell>
          <cell r="O48" t="str">
            <v>-</v>
          </cell>
          <cell r="Q48" t="str">
            <v>-</v>
          </cell>
          <cell r="S48" t="str">
            <v>-</v>
          </cell>
          <cell r="U48" t="str">
            <v>-</v>
          </cell>
          <cell r="W48" t="str">
            <v>-</v>
          </cell>
          <cell r="Y48" t="str">
            <v>-</v>
          </cell>
          <cell r="AA48" t="str">
            <v>-</v>
          </cell>
          <cell r="AC48" t="str">
            <v>-</v>
          </cell>
          <cell r="AE48" t="str">
            <v>-</v>
          </cell>
          <cell r="AG48" t="str">
            <v>-</v>
          </cell>
          <cell r="AI48" t="str">
            <v>-</v>
          </cell>
          <cell r="AK48" t="str">
            <v>-</v>
          </cell>
          <cell r="AM48" t="str">
            <v>-</v>
          </cell>
          <cell r="AO48" t="str">
            <v>-</v>
          </cell>
          <cell r="AQ48" t="str">
            <v>-</v>
          </cell>
          <cell r="AS48" t="str">
            <v>-</v>
          </cell>
          <cell r="AU48" t="str">
            <v>-</v>
          </cell>
          <cell r="AW48" t="str">
            <v>-</v>
          </cell>
          <cell r="AY48" t="str">
            <v>-</v>
          </cell>
          <cell r="BA48" t="str">
            <v>-</v>
          </cell>
          <cell r="BC48" t="str">
            <v>-</v>
          </cell>
          <cell r="BE48" t="str">
            <v>-</v>
          </cell>
          <cell r="BG48" t="str">
            <v>-</v>
          </cell>
        </row>
        <row r="49">
          <cell r="B49" t="str">
            <v>Cook Islands</v>
          </cell>
          <cell r="C49" t="str">
            <v>-</v>
          </cell>
          <cell r="E49" t="str">
            <v>-</v>
          </cell>
          <cell r="G49" t="str">
            <v>-</v>
          </cell>
          <cell r="I49" t="str">
            <v>-</v>
          </cell>
          <cell r="K49" t="str">
            <v>-</v>
          </cell>
          <cell r="M49" t="str">
            <v>-</v>
          </cell>
          <cell r="O49" t="str">
            <v>-</v>
          </cell>
          <cell r="Q49" t="str">
            <v>-</v>
          </cell>
          <cell r="S49" t="str">
            <v>-</v>
          </cell>
          <cell r="U49" t="str">
            <v>-</v>
          </cell>
          <cell r="W49" t="str">
            <v>-</v>
          </cell>
          <cell r="Y49" t="str">
            <v>-</v>
          </cell>
          <cell r="AA49" t="str">
            <v>-</v>
          </cell>
          <cell r="AC49" t="str">
            <v>-</v>
          </cell>
          <cell r="AE49" t="str">
            <v>-</v>
          </cell>
          <cell r="AG49" t="str">
            <v>-</v>
          </cell>
          <cell r="AI49" t="str">
            <v>-</v>
          </cell>
          <cell r="AK49" t="str">
            <v>-</v>
          </cell>
          <cell r="AM49" t="str">
            <v>-</v>
          </cell>
          <cell r="AO49" t="str">
            <v>-</v>
          </cell>
          <cell r="AQ49" t="str">
            <v>-</v>
          </cell>
          <cell r="AS49" t="str">
            <v>-</v>
          </cell>
          <cell r="AU49" t="str">
            <v>-</v>
          </cell>
          <cell r="AW49" t="str">
            <v>-</v>
          </cell>
          <cell r="AY49" t="str">
            <v>-</v>
          </cell>
          <cell r="BA49" t="str">
            <v>-</v>
          </cell>
          <cell r="BC49" t="str">
            <v>-</v>
          </cell>
          <cell r="BE49" t="str">
            <v>-</v>
          </cell>
          <cell r="BG49" t="str">
            <v>-</v>
          </cell>
        </row>
        <row r="50">
          <cell r="B50" t="str">
            <v>Costa Rica</v>
          </cell>
          <cell r="C50">
            <v>18.2</v>
          </cell>
          <cell r="E50">
            <v>7.2</v>
          </cell>
          <cell r="G50">
            <v>20.8</v>
          </cell>
          <cell r="I50">
            <v>2.7</v>
          </cell>
          <cell r="K50">
            <v>7</v>
          </cell>
          <cell r="M50">
            <v>8</v>
          </cell>
          <cell r="O50">
            <v>10.1</v>
          </cell>
          <cell r="Q50">
            <v>76.2</v>
          </cell>
          <cell r="S50">
            <v>70.5</v>
          </cell>
          <cell r="U50">
            <v>44.4</v>
          </cell>
          <cell r="W50">
            <v>39.799999999999997</v>
          </cell>
          <cell r="Y50">
            <v>0.1</v>
          </cell>
          <cell r="AA50">
            <v>0.2</v>
          </cell>
          <cell r="AC50" t="str">
            <v>-</v>
          </cell>
          <cell r="AE50" t="str">
            <v>-</v>
          </cell>
          <cell r="AG50">
            <v>1</v>
          </cell>
          <cell r="AI50">
            <v>0.6</v>
          </cell>
          <cell r="AK50">
            <v>1.6</v>
          </cell>
          <cell r="AM50">
            <v>4.7</v>
          </cell>
          <cell r="AO50">
            <v>9.4</v>
          </cell>
          <cell r="AQ50">
            <v>17.399999999999999</v>
          </cell>
          <cell r="AS50">
            <v>95.6</v>
          </cell>
          <cell r="AU50">
            <v>93</v>
          </cell>
          <cell r="AW50">
            <v>83.4</v>
          </cell>
          <cell r="AY50">
            <v>70.8</v>
          </cell>
          <cell r="BA50">
            <v>53.4</v>
          </cell>
          <cell r="BC50">
            <v>33.5</v>
          </cell>
          <cell r="BE50">
            <v>2.2999999999999998</v>
          </cell>
          <cell r="BG50">
            <v>4.7</v>
          </cell>
        </row>
        <row r="51">
          <cell r="B51" t="str">
            <v>Côte d'Ivoire</v>
          </cell>
          <cell r="C51" t="str">
            <v>-</v>
          </cell>
          <cell r="E51" t="str">
            <v>-</v>
          </cell>
          <cell r="G51" t="str">
            <v>-</v>
          </cell>
          <cell r="I51" t="str">
            <v>-</v>
          </cell>
          <cell r="K51" t="str">
            <v>-</v>
          </cell>
          <cell r="M51" t="str">
            <v>-</v>
          </cell>
          <cell r="O51" t="str">
            <v>-</v>
          </cell>
          <cell r="Q51" t="str">
            <v>-</v>
          </cell>
          <cell r="S51" t="str">
            <v>-</v>
          </cell>
          <cell r="U51" t="str">
            <v>-</v>
          </cell>
          <cell r="W51" t="str">
            <v>-</v>
          </cell>
          <cell r="Y51" t="str">
            <v>-</v>
          </cell>
          <cell r="AA51" t="str">
            <v>-</v>
          </cell>
          <cell r="AC51" t="str">
            <v>-</v>
          </cell>
          <cell r="AE51" t="str">
            <v>-</v>
          </cell>
          <cell r="AG51" t="str">
            <v>-</v>
          </cell>
          <cell r="AI51" t="str">
            <v>-</v>
          </cell>
          <cell r="AK51" t="str">
            <v>-</v>
          </cell>
          <cell r="AM51" t="str">
            <v>-</v>
          </cell>
          <cell r="AO51" t="str">
            <v>-</v>
          </cell>
          <cell r="AQ51" t="str">
            <v>-</v>
          </cell>
          <cell r="AS51" t="str">
            <v>-</v>
          </cell>
          <cell r="AU51" t="str">
            <v>-</v>
          </cell>
          <cell r="AW51" t="str">
            <v>-</v>
          </cell>
          <cell r="AY51" t="str">
            <v>-</v>
          </cell>
          <cell r="BA51" t="str">
            <v>-</v>
          </cell>
          <cell r="BC51" t="str">
            <v>-</v>
          </cell>
          <cell r="BE51" t="str">
            <v>-</v>
          </cell>
          <cell r="BG51" t="str">
            <v>-</v>
          </cell>
        </row>
        <row r="52">
          <cell r="B52" t="str">
            <v>Croatia</v>
          </cell>
          <cell r="C52" t="str">
            <v>-</v>
          </cell>
          <cell r="E52" t="str">
            <v>-</v>
          </cell>
          <cell r="G52" t="str">
            <v>-</v>
          </cell>
          <cell r="I52" t="str">
            <v>-</v>
          </cell>
          <cell r="K52" t="str">
            <v>-</v>
          </cell>
          <cell r="M52" t="str">
            <v>-</v>
          </cell>
          <cell r="O52" t="str">
            <v>-</v>
          </cell>
          <cell r="Q52" t="str">
            <v>-</v>
          </cell>
          <cell r="S52" t="str">
            <v>-</v>
          </cell>
          <cell r="U52" t="str">
            <v>-</v>
          </cell>
          <cell r="W52" t="str">
            <v>-</v>
          </cell>
          <cell r="Y52" t="str">
            <v>-</v>
          </cell>
          <cell r="AA52" t="str">
            <v>-</v>
          </cell>
          <cell r="AC52" t="str">
            <v>-</v>
          </cell>
          <cell r="AE52" t="str">
            <v>-</v>
          </cell>
          <cell r="AG52" t="str">
            <v>-</v>
          </cell>
          <cell r="AI52" t="str">
            <v>-</v>
          </cell>
          <cell r="AK52" t="str">
            <v>-</v>
          </cell>
          <cell r="AM52" t="str">
            <v>-</v>
          </cell>
          <cell r="AO52" t="str">
            <v>-</v>
          </cell>
          <cell r="AQ52" t="str">
            <v>-</v>
          </cell>
          <cell r="AS52" t="str">
            <v>-</v>
          </cell>
          <cell r="AU52" t="str">
            <v>-</v>
          </cell>
          <cell r="AW52" t="str">
            <v>-</v>
          </cell>
          <cell r="AY52" t="str">
            <v>-</v>
          </cell>
          <cell r="BA52" t="str">
            <v>-</v>
          </cell>
          <cell r="BC52" t="str">
            <v>-</v>
          </cell>
          <cell r="BE52" t="str">
            <v>-</v>
          </cell>
          <cell r="BG52" t="str">
            <v>-</v>
          </cell>
        </row>
        <row r="53">
          <cell r="B53" t="str">
            <v>Cuba</v>
          </cell>
          <cell r="C53">
            <v>8.1</v>
          </cell>
          <cell r="E53">
            <v>2.2999999999999998</v>
          </cell>
          <cell r="G53">
            <v>11.5</v>
          </cell>
          <cell r="I53">
            <v>2.7</v>
          </cell>
          <cell r="K53">
            <v>0</v>
          </cell>
          <cell r="M53">
            <v>6.8</v>
          </cell>
          <cell r="O53">
            <v>38</v>
          </cell>
          <cell r="Q53">
            <v>90</v>
          </cell>
          <cell r="S53">
            <v>86.6</v>
          </cell>
          <cell r="U53">
            <v>50.2</v>
          </cell>
          <cell r="W53">
            <v>29.2</v>
          </cell>
          <cell r="Y53">
            <v>0</v>
          </cell>
          <cell r="AA53">
            <v>0.4</v>
          </cell>
          <cell r="AC53" t="str">
            <v>-</v>
          </cell>
          <cell r="AE53" t="str">
            <v>-</v>
          </cell>
          <cell r="AG53">
            <v>0.7</v>
          </cell>
          <cell r="AI53">
            <v>1.9</v>
          </cell>
          <cell r="AK53">
            <v>1.2</v>
          </cell>
          <cell r="AM53">
            <v>7.4</v>
          </cell>
          <cell r="AO53">
            <v>16.899999999999999</v>
          </cell>
          <cell r="AQ53">
            <v>40.5</v>
          </cell>
          <cell r="AS53">
            <v>99.1</v>
          </cell>
          <cell r="AU53">
            <v>98.1</v>
          </cell>
          <cell r="AW53">
            <v>97</v>
          </cell>
          <cell r="AY53">
            <v>84</v>
          </cell>
          <cell r="BA53">
            <v>75</v>
          </cell>
          <cell r="BC53">
            <v>45.3</v>
          </cell>
          <cell r="BE53">
            <v>1.4</v>
          </cell>
          <cell r="BG53">
            <v>5.7</v>
          </cell>
        </row>
        <row r="54">
          <cell r="B54" t="str">
            <v>Cyprus</v>
          </cell>
          <cell r="C54" t="str">
            <v>-</v>
          </cell>
          <cell r="E54" t="str">
            <v>-</v>
          </cell>
          <cell r="G54" t="str">
            <v>-</v>
          </cell>
          <cell r="I54" t="str">
            <v>-</v>
          </cell>
          <cell r="K54" t="str">
            <v>-</v>
          </cell>
          <cell r="M54" t="str">
            <v>-</v>
          </cell>
          <cell r="O54" t="str">
            <v>-</v>
          </cell>
          <cell r="Q54" t="str">
            <v>-</v>
          </cell>
          <cell r="S54" t="str">
            <v>-</v>
          </cell>
          <cell r="U54" t="str">
            <v>-</v>
          </cell>
          <cell r="W54" t="str">
            <v>-</v>
          </cell>
          <cell r="Y54" t="str">
            <v>-</v>
          </cell>
          <cell r="AA54" t="str">
            <v>-</v>
          </cell>
          <cell r="AC54" t="str">
            <v>-</v>
          </cell>
          <cell r="AE54" t="str">
            <v>-</v>
          </cell>
          <cell r="AG54" t="str">
            <v>-</v>
          </cell>
          <cell r="AI54" t="str">
            <v>-</v>
          </cell>
          <cell r="AK54" t="str">
            <v>-</v>
          </cell>
          <cell r="AM54" t="str">
            <v>-</v>
          </cell>
          <cell r="AO54" t="str">
            <v>-</v>
          </cell>
          <cell r="AQ54" t="str">
            <v>-</v>
          </cell>
          <cell r="AS54" t="str">
            <v>-</v>
          </cell>
          <cell r="AU54" t="str">
            <v>-</v>
          </cell>
          <cell r="AW54" t="str">
            <v>-</v>
          </cell>
          <cell r="AY54" t="str">
            <v>-</v>
          </cell>
          <cell r="BA54" t="str">
            <v>-</v>
          </cell>
          <cell r="BC54" t="str">
            <v>-</v>
          </cell>
          <cell r="BE54" t="str">
            <v>-</v>
          </cell>
          <cell r="BG54" t="str">
            <v>-</v>
          </cell>
        </row>
        <row r="55">
          <cell r="B55" t="str">
            <v>Czechia</v>
          </cell>
          <cell r="C55" t="str">
            <v>-</v>
          </cell>
          <cell r="E55" t="str">
            <v>-</v>
          </cell>
          <cell r="G55" t="str">
            <v>-</v>
          </cell>
          <cell r="I55" t="str">
            <v>-</v>
          </cell>
          <cell r="K55" t="str">
            <v>-</v>
          </cell>
          <cell r="M55" t="str">
            <v>-</v>
          </cell>
          <cell r="O55" t="str">
            <v>-</v>
          </cell>
          <cell r="Q55" t="str">
            <v>-</v>
          </cell>
          <cell r="S55" t="str">
            <v>-</v>
          </cell>
          <cell r="U55" t="str">
            <v>-</v>
          </cell>
          <cell r="W55" t="str">
            <v>-</v>
          </cell>
          <cell r="Y55" t="str">
            <v>-</v>
          </cell>
          <cell r="AA55" t="str">
            <v>-</v>
          </cell>
          <cell r="AC55" t="str">
            <v>-</v>
          </cell>
          <cell r="AE55" t="str">
            <v>-</v>
          </cell>
          <cell r="AG55" t="str">
            <v>-</v>
          </cell>
          <cell r="AI55" t="str">
            <v>-</v>
          </cell>
          <cell r="AK55" t="str">
            <v>-</v>
          </cell>
          <cell r="AM55" t="str">
            <v>-</v>
          </cell>
          <cell r="AO55" t="str">
            <v>-</v>
          </cell>
          <cell r="AQ55" t="str">
            <v>-</v>
          </cell>
          <cell r="AS55" t="str">
            <v>-</v>
          </cell>
          <cell r="AU55" t="str">
            <v>-</v>
          </cell>
          <cell r="AW55" t="str">
            <v>-</v>
          </cell>
          <cell r="AY55" t="str">
            <v>-</v>
          </cell>
          <cell r="BA55" t="str">
            <v>-</v>
          </cell>
          <cell r="BC55" t="str">
            <v>-</v>
          </cell>
          <cell r="BE55" t="str">
            <v>-</v>
          </cell>
          <cell r="BG55" t="str">
            <v>-</v>
          </cell>
        </row>
        <row r="56">
          <cell r="B56" t="str">
            <v>Democratic People's Republic of Korea</v>
          </cell>
          <cell r="C56">
            <v>1.1000000000000001</v>
          </cell>
          <cell r="E56">
            <v>1.9</v>
          </cell>
          <cell r="G56">
            <v>0.9</v>
          </cell>
          <cell r="I56" t="str">
            <v>-</v>
          </cell>
          <cell r="K56" t="str">
            <v>-</v>
          </cell>
          <cell r="M56" t="str">
            <v>-</v>
          </cell>
          <cell r="O56" t="str">
            <v>-</v>
          </cell>
          <cell r="Q56" t="str">
            <v>-</v>
          </cell>
          <cell r="S56" t="str">
            <v>-</v>
          </cell>
          <cell r="U56" t="str">
            <v>-</v>
          </cell>
          <cell r="W56" t="str">
            <v>-</v>
          </cell>
          <cell r="Y56" t="str">
            <v>-</v>
          </cell>
          <cell r="AA56" t="str">
            <v>-</v>
          </cell>
          <cell r="AC56" t="str">
            <v>-</v>
          </cell>
          <cell r="AE56" t="str">
            <v>-</v>
          </cell>
          <cell r="AG56" t="str">
            <v>-</v>
          </cell>
          <cell r="AI56" t="str">
            <v>-</v>
          </cell>
          <cell r="AK56" t="str">
            <v>-</v>
          </cell>
          <cell r="AM56" t="str">
            <v>-</v>
          </cell>
          <cell r="AO56" t="str">
            <v>-</v>
          </cell>
          <cell r="AQ56" t="str">
            <v>-</v>
          </cell>
          <cell r="AS56" t="str">
            <v>-</v>
          </cell>
          <cell r="AU56" t="str">
            <v>-</v>
          </cell>
          <cell r="AW56" t="str">
            <v>-</v>
          </cell>
          <cell r="AY56" t="str">
            <v>-</v>
          </cell>
          <cell r="BA56" t="str">
            <v>-</v>
          </cell>
          <cell r="BC56" t="str">
            <v>-</v>
          </cell>
          <cell r="BE56" t="str">
            <v>-</v>
          </cell>
          <cell r="BG56" t="str">
            <v>-</v>
          </cell>
        </row>
        <row r="57">
          <cell r="B57" t="str">
            <v>Democratic Republic of the Congo</v>
          </cell>
          <cell r="C57">
            <v>16.399999999999999</v>
          </cell>
          <cell r="E57">
            <v>7.3</v>
          </cell>
          <cell r="G57">
            <v>19.5</v>
          </cell>
          <cell r="I57">
            <v>25.4</v>
          </cell>
          <cell r="K57">
            <v>32.299999999999997</v>
          </cell>
          <cell r="M57">
            <v>46.9</v>
          </cell>
          <cell r="O57">
            <v>56.8</v>
          </cell>
          <cell r="Q57">
            <v>45.1</v>
          </cell>
          <cell r="S57">
            <v>33.200000000000003</v>
          </cell>
          <cell r="U57">
            <v>5.3</v>
          </cell>
          <cell r="W57">
            <v>3.9</v>
          </cell>
          <cell r="Y57">
            <v>5.2</v>
          </cell>
          <cell r="AA57">
            <v>6.5</v>
          </cell>
          <cell r="AC57">
            <v>0.5</v>
          </cell>
          <cell r="AE57">
            <v>0.1</v>
          </cell>
          <cell r="AG57">
            <v>21.7</v>
          </cell>
          <cell r="AI57">
            <v>26.1</v>
          </cell>
          <cell r="AK57">
            <v>17.2</v>
          </cell>
          <cell r="AM57">
            <v>20.7</v>
          </cell>
          <cell r="AO57">
            <v>22.5</v>
          </cell>
          <cell r="AQ57">
            <v>26.1</v>
          </cell>
          <cell r="AS57">
            <v>78.099999999999994</v>
          </cell>
          <cell r="AU57">
            <v>73.900000000000006</v>
          </cell>
          <cell r="AW57">
            <v>32.299999999999997</v>
          </cell>
          <cell r="AY57">
            <v>22</v>
          </cell>
          <cell r="BA57">
            <v>35.4</v>
          </cell>
          <cell r="BC57">
            <v>26.9</v>
          </cell>
          <cell r="BE57">
            <v>41.8</v>
          </cell>
          <cell r="BG57">
            <v>46.5</v>
          </cell>
        </row>
        <row r="58">
          <cell r="B58" t="str">
            <v>Denmark</v>
          </cell>
          <cell r="C58" t="str">
            <v>-</v>
          </cell>
          <cell r="E58" t="str">
            <v>-</v>
          </cell>
          <cell r="G58" t="str">
            <v>-</v>
          </cell>
          <cell r="I58" t="str">
            <v>-</v>
          </cell>
          <cell r="K58" t="str">
            <v>-</v>
          </cell>
          <cell r="M58" t="str">
            <v>-</v>
          </cell>
          <cell r="O58" t="str">
            <v>-</v>
          </cell>
          <cell r="Q58" t="str">
            <v>-</v>
          </cell>
          <cell r="S58" t="str">
            <v>-</v>
          </cell>
          <cell r="U58" t="str">
            <v>-</v>
          </cell>
          <cell r="W58" t="str">
            <v>-</v>
          </cell>
          <cell r="Y58" t="str">
            <v>-</v>
          </cell>
          <cell r="AA58" t="str">
            <v>-</v>
          </cell>
          <cell r="AC58" t="str">
            <v>-</v>
          </cell>
          <cell r="AE58" t="str">
            <v>-</v>
          </cell>
          <cell r="AG58" t="str">
            <v>-</v>
          </cell>
          <cell r="AI58" t="str">
            <v>-</v>
          </cell>
          <cell r="AK58" t="str">
            <v>-</v>
          </cell>
          <cell r="AM58" t="str">
            <v>-</v>
          </cell>
          <cell r="AO58" t="str">
            <v>-</v>
          </cell>
          <cell r="AQ58" t="str">
            <v>-</v>
          </cell>
          <cell r="AS58" t="str">
            <v>-</v>
          </cell>
          <cell r="AU58" t="str">
            <v>-</v>
          </cell>
          <cell r="AW58" t="str">
            <v>-</v>
          </cell>
          <cell r="AY58" t="str">
            <v>-</v>
          </cell>
          <cell r="BA58" t="str">
            <v>-</v>
          </cell>
          <cell r="BC58" t="str">
            <v>-</v>
          </cell>
          <cell r="BE58" t="str">
            <v>-</v>
          </cell>
          <cell r="BG58" t="str">
            <v>-</v>
          </cell>
        </row>
        <row r="59">
          <cell r="B59" t="str">
            <v>Djibouti</v>
          </cell>
          <cell r="C59" t="str">
            <v>-</v>
          </cell>
          <cell r="E59" t="str">
            <v>-</v>
          </cell>
          <cell r="G59" t="str">
            <v>-</v>
          </cell>
          <cell r="I59" t="str">
            <v>-</v>
          </cell>
          <cell r="K59" t="str">
            <v>-</v>
          </cell>
          <cell r="M59" t="str">
            <v>-</v>
          </cell>
          <cell r="O59" t="str">
            <v>-</v>
          </cell>
          <cell r="Q59" t="str">
            <v>-</v>
          </cell>
          <cell r="S59" t="str">
            <v>-</v>
          </cell>
          <cell r="U59" t="str">
            <v>-</v>
          </cell>
          <cell r="W59" t="str">
            <v>-</v>
          </cell>
          <cell r="Y59" t="str">
            <v>-</v>
          </cell>
          <cell r="AA59" t="str">
            <v>-</v>
          </cell>
          <cell r="AC59" t="str">
            <v>-</v>
          </cell>
          <cell r="AE59" t="str">
            <v>-</v>
          </cell>
          <cell r="AG59" t="str">
            <v>-</v>
          </cell>
          <cell r="AI59" t="str">
            <v>-</v>
          </cell>
          <cell r="AK59" t="str">
            <v>-</v>
          </cell>
          <cell r="AM59" t="str">
            <v>-</v>
          </cell>
          <cell r="AO59" t="str">
            <v>-</v>
          </cell>
          <cell r="AQ59" t="str">
            <v>-</v>
          </cell>
          <cell r="AS59" t="str">
            <v>-</v>
          </cell>
          <cell r="AU59" t="str">
            <v>-</v>
          </cell>
          <cell r="AW59" t="str">
            <v>-</v>
          </cell>
          <cell r="AY59" t="str">
            <v>-</v>
          </cell>
          <cell r="BA59" t="str">
            <v>-</v>
          </cell>
          <cell r="BC59" t="str">
            <v>-</v>
          </cell>
          <cell r="BE59" t="str">
            <v>-</v>
          </cell>
          <cell r="BG59" t="str">
            <v>-</v>
          </cell>
        </row>
        <row r="60">
          <cell r="B60" t="str">
            <v>Dominica</v>
          </cell>
          <cell r="C60" t="str">
            <v>-</v>
          </cell>
          <cell r="E60" t="str">
            <v>-</v>
          </cell>
          <cell r="G60" t="str">
            <v>-</v>
          </cell>
          <cell r="I60" t="str">
            <v>-</v>
          </cell>
          <cell r="K60" t="str">
            <v>-</v>
          </cell>
          <cell r="M60" t="str">
            <v>-</v>
          </cell>
          <cell r="O60" t="str">
            <v>-</v>
          </cell>
          <cell r="Q60" t="str">
            <v>-</v>
          </cell>
          <cell r="S60" t="str">
            <v>-</v>
          </cell>
          <cell r="U60" t="str">
            <v>-</v>
          </cell>
          <cell r="W60" t="str">
            <v>-</v>
          </cell>
          <cell r="Y60" t="str">
            <v>-</v>
          </cell>
          <cell r="AA60" t="str">
            <v>-</v>
          </cell>
          <cell r="AC60" t="str">
            <v>-</v>
          </cell>
          <cell r="AE60" t="str">
            <v>-</v>
          </cell>
          <cell r="AG60" t="str">
            <v>-</v>
          </cell>
          <cell r="AI60" t="str">
            <v>-</v>
          </cell>
          <cell r="AK60" t="str">
            <v>-</v>
          </cell>
          <cell r="AM60" t="str">
            <v>-</v>
          </cell>
          <cell r="AO60" t="str">
            <v>-</v>
          </cell>
          <cell r="AQ60" t="str">
            <v>-</v>
          </cell>
          <cell r="AS60" t="str">
            <v>-</v>
          </cell>
          <cell r="AU60" t="str">
            <v>-</v>
          </cell>
          <cell r="AW60" t="str">
            <v>-</v>
          </cell>
          <cell r="AY60" t="str">
            <v>-</v>
          </cell>
          <cell r="BA60" t="str">
            <v>-</v>
          </cell>
          <cell r="BC60" t="str">
            <v>-</v>
          </cell>
          <cell r="BE60" t="str">
            <v>-</v>
          </cell>
          <cell r="BG60" t="str">
            <v>-</v>
          </cell>
        </row>
        <row r="61">
          <cell r="B61" t="str">
            <v>Dominican Republic</v>
          </cell>
          <cell r="C61">
            <v>10.1</v>
          </cell>
          <cell r="E61">
            <v>4.9000000000000004</v>
          </cell>
          <cell r="G61">
            <v>11.3</v>
          </cell>
          <cell r="I61">
            <v>2.2999999999999998</v>
          </cell>
          <cell r="K61">
            <v>7.4</v>
          </cell>
          <cell r="M61">
            <v>4.8</v>
          </cell>
          <cell r="O61">
            <v>11.3</v>
          </cell>
          <cell r="Q61">
            <v>63.5</v>
          </cell>
          <cell r="S61">
            <v>53</v>
          </cell>
          <cell r="U61">
            <v>48.7</v>
          </cell>
          <cell r="W61">
            <v>32</v>
          </cell>
          <cell r="Y61">
            <v>0</v>
          </cell>
          <cell r="AA61">
            <v>0</v>
          </cell>
          <cell r="AC61" t="str">
            <v>-</v>
          </cell>
          <cell r="AE61" t="str">
            <v>-</v>
          </cell>
          <cell r="AG61">
            <v>2.9</v>
          </cell>
          <cell r="AI61">
            <v>5.9</v>
          </cell>
          <cell r="AK61">
            <v>2.2000000000000002</v>
          </cell>
          <cell r="AM61">
            <v>11.1</v>
          </cell>
          <cell r="AO61">
            <v>13.2</v>
          </cell>
          <cell r="AQ61">
            <v>31.4</v>
          </cell>
          <cell r="AS61">
            <v>96.8</v>
          </cell>
          <cell r="AU61">
            <v>93.7</v>
          </cell>
          <cell r="AW61">
            <v>82</v>
          </cell>
          <cell r="AY61">
            <v>60.4</v>
          </cell>
          <cell r="BA61">
            <v>68</v>
          </cell>
          <cell r="BC61">
            <v>41.6</v>
          </cell>
          <cell r="BE61">
            <v>3.6</v>
          </cell>
          <cell r="BG61">
            <v>6.5</v>
          </cell>
        </row>
        <row r="62">
          <cell r="B62" t="str">
            <v>Ecuador</v>
          </cell>
          <cell r="C62" t="str">
            <v>-</v>
          </cell>
          <cell r="E62" t="str">
            <v>-</v>
          </cell>
          <cell r="G62" t="str">
            <v>-</v>
          </cell>
          <cell r="I62" t="str">
            <v>-</v>
          </cell>
          <cell r="K62" t="str">
            <v>-</v>
          </cell>
          <cell r="M62" t="str">
            <v>-</v>
          </cell>
          <cell r="O62" t="str">
            <v>-</v>
          </cell>
          <cell r="Q62" t="str">
            <v>-</v>
          </cell>
          <cell r="S62" t="str">
            <v>-</v>
          </cell>
          <cell r="U62" t="str">
            <v>-</v>
          </cell>
          <cell r="W62" t="str">
            <v>-</v>
          </cell>
          <cell r="Y62" t="str">
            <v>-</v>
          </cell>
          <cell r="AA62" t="str">
            <v>-</v>
          </cell>
          <cell r="AC62" t="str">
            <v>-</v>
          </cell>
          <cell r="AE62" t="str">
            <v>-</v>
          </cell>
          <cell r="AG62" t="str">
            <v>-</v>
          </cell>
          <cell r="AI62" t="str">
            <v>-</v>
          </cell>
          <cell r="AK62" t="str">
            <v>-</v>
          </cell>
          <cell r="AM62" t="str">
            <v>-</v>
          </cell>
          <cell r="AO62" t="str">
            <v>-</v>
          </cell>
          <cell r="AQ62" t="str">
            <v>-</v>
          </cell>
          <cell r="AS62" t="str">
            <v>-</v>
          </cell>
          <cell r="AU62" t="str">
            <v>-</v>
          </cell>
          <cell r="AW62" t="str">
            <v>-</v>
          </cell>
          <cell r="AY62" t="str">
            <v>-</v>
          </cell>
          <cell r="BA62" t="str">
            <v>-</v>
          </cell>
          <cell r="BC62" t="str">
            <v>-</v>
          </cell>
          <cell r="BE62" t="str">
            <v>-</v>
          </cell>
          <cell r="BG62" t="str">
            <v>-</v>
          </cell>
        </row>
        <row r="63">
          <cell r="B63" t="str">
            <v>Egypt</v>
          </cell>
          <cell r="C63" t="str">
            <v>-</v>
          </cell>
          <cell r="E63" t="str">
            <v>-</v>
          </cell>
          <cell r="G63" t="str">
            <v>-</v>
          </cell>
          <cell r="I63" t="str">
            <v>-</v>
          </cell>
          <cell r="K63" t="str">
            <v>-</v>
          </cell>
          <cell r="M63" t="str">
            <v>-</v>
          </cell>
          <cell r="O63" t="str">
            <v>-</v>
          </cell>
          <cell r="Q63" t="str">
            <v>-</v>
          </cell>
          <cell r="S63" t="str">
            <v>-</v>
          </cell>
          <cell r="U63" t="str">
            <v>-</v>
          </cell>
          <cell r="W63" t="str">
            <v>-</v>
          </cell>
          <cell r="Y63" t="str">
            <v>-</v>
          </cell>
          <cell r="AA63" t="str">
            <v>-</v>
          </cell>
          <cell r="AC63" t="str">
            <v>-</v>
          </cell>
          <cell r="AE63" t="str">
            <v>-</v>
          </cell>
          <cell r="AG63" t="str">
            <v>-</v>
          </cell>
          <cell r="AI63" t="str">
            <v>-</v>
          </cell>
          <cell r="AK63" t="str">
            <v>-</v>
          </cell>
          <cell r="AM63" t="str">
            <v>-</v>
          </cell>
          <cell r="AO63" t="str">
            <v>-</v>
          </cell>
          <cell r="AQ63" t="str">
            <v>-</v>
          </cell>
          <cell r="AS63" t="str">
            <v>-</v>
          </cell>
          <cell r="AU63" t="str">
            <v>-</v>
          </cell>
          <cell r="AW63" t="str">
            <v>-</v>
          </cell>
          <cell r="AY63" t="str">
            <v>-</v>
          </cell>
          <cell r="BA63" t="str">
            <v>-</v>
          </cell>
          <cell r="BC63" t="str">
            <v>-</v>
          </cell>
          <cell r="BE63" t="str">
            <v>-</v>
          </cell>
          <cell r="BG63" t="str">
            <v>-</v>
          </cell>
        </row>
        <row r="64">
          <cell r="B64" t="str">
            <v>El Salvador</v>
          </cell>
          <cell r="C64">
            <v>10.9</v>
          </cell>
          <cell r="E64">
            <v>2.9</v>
          </cell>
          <cell r="G64">
            <v>12.8</v>
          </cell>
          <cell r="I64" t="str">
            <v>-</v>
          </cell>
          <cell r="K64" t="str">
            <v>-</v>
          </cell>
          <cell r="M64" t="str">
            <v>-</v>
          </cell>
          <cell r="O64" t="str">
            <v>-</v>
          </cell>
          <cell r="Q64" t="str">
            <v>-</v>
          </cell>
          <cell r="S64" t="str">
            <v>-</v>
          </cell>
          <cell r="U64" t="str">
            <v>-</v>
          </cell>
          <cell r="W64" t="str">
            <v>-</v>
          </cell>
          <cell r="Y64" t="str">
            <v>-</v>
          </cell>
          <cell r="AA64" t="str">
            <v>-</v>
          </cell>
          <cell r="AC64" t="str">
            <v>-</v>
          </cell>
          <cell r="AE64" t="str">
            <v>-</v>
          </cell>
          <cell r="AG64" t="str">
            <v>-</v>
          </cell>
          <cell r="AI64" t="str">
            <v>-</v>
          </cell>
          <cell r="AK64" t="str">
            <v>-</v>
          </cell>
          <cell r="AM64" t="str">
            <v>-</v>
          </cell>
          <cell r="AO64" t="str">
            <v>-</v>
          </cell>
          <cell r="AQ64" t="str">
            <v>-</v>
          </cell>
          <cell r="AS64" t="str">
            <v>-</v>
          </cell>
          <cell r="AU64" t="str">
            <v>-</v>
          </cell>
          <cell r="AW64" t="str">
            <v>-</v>
          </cell>
          <cell r="AY64" t="str">
            <v>-</v>
          </cell>
          <cell r="BA64" t="str">
            <v>-</v>
          </cell>
          <cell r="BC64" t="str">
            <v>-</v>
          </cell>
          <cell r="BE64" t="str">
            <v>-</v>
          </cell>
          <cell r="BG64" t="str">
            <v>-</v>
          </cell>
        </row>
        <row r="65">
          <cell r="B65" t="str">
            <v>Equatorial Guinea</v>
          </cell>
          <cell r="C65" t="str">
            <v>-</v>
          </cell>
          <cell r="E65" t="str">
            <v>-</v>
          </cell>
          <cell r="G65" t="str">
            <v>-</v>
          </cell>
          <cell r="I65" t="str">
            <v>-</v>
          </cell>
          <cell r="K65" t="str">
            <v>-</v>
          </cell>
          <cell r="M65" t="str">
            <v>-</v>
          </cell>
          <cell r="O65" t="str">
            <v>-</v>
          </cell>
          <cell r="Q65" t="str">
            <v>-</v>
          </cell>
          <cell r="S65" t="str">
            <v>-</v>
          </cell>
          <cell r="U65" t="str">
            <v>-</v>
          </cell>
          <cell r="W65" t="str">
            <v>-</v>
          </cell>
          <cell r="Y65" t="str">
            <v>-</v>
          </cell>
          <cell r="AA65" t="str">
            <v>-</v>
          </cell>
          <cell r="AC65" t="str">
            <v>-</v>
          </cell>
          <cell r="AE65" t="str">
            <v>-</v>
          </cell>
          <cell r="AG65" t="str">
            <v>-</v>
          </cell>
          <cell r="AI65" t="str">
            <v>-</v>
          </cell>
          <cell r="AK65" t="str">
            <v>-</v>
          </cell>
          <cell r="AM65" t="str">
            <v>-</v>
          </cell>
          <cell r="AO65" t="str">
            <v>-</v>
          </cell>
          <cell r="AQ65" t="str">
            <v>-</v>
          </cell>
          <cell r="AS65" t="str">
            <v>-</v>
          </cell>
          <cell r="AU65" t="str">
            <v>-</v>
          </cell>
          <cell r="AW65" t="str">
            <v>-</v>
          </cell>
          <cell r="AY65" t="str">
            <v>-</v>
          </cell>
          <cell r="BA65" t="str">
            <v>-</v>
          </cell>
          <cell r="BC65" t="str">
            <v>-</v>
          </cell>
          <cell r="BE65" t="str">
            <v>-</v>
          </cell>
          <cell r="BG65" t="str">
            <v>-</v>
          </cell>
        </row>
        <row r="66">
          <cell r="B66" t="str">
            <v>Eritrea</v>
          </cell>
          <cell r="C66" t="str">
            <v>-</v>
          </cell>
          <cell r="E66" t="str">
            <v>-</v>
          </cell>
          <cell r="G66" t="str">
            <v>-</v>
          </cell>
          <cell r="I66" t="str">
            <v>-</v>
          </cell>
          <cell r="K66" t="str">
            <v>-</v>
          </cell>
          <cell r="M66" t="str">
            <v>-</v>
          </cell>
          <cell r="O66" t="str">
            <v>-</v>
          </cell>
          <cell r="Q66" t="str">
            <v>-</v>
          </cell>
          <cell r="S66" t="str">
            <v>-</v>
          </cell>
          <cell r="U66" t="str">
            <v>-</v>
          </cell>
          <cell r="W66" t="str">
            <v>-</v>
          </cell>
          <cell r="Y66" t="str">
            <v>-</v>
          </cell>
          <cell r="AA66" t="str">
            <v>-</v>
          </cell>
          <cell r="AC66" t="str">
            <v>-</v>
          </cell>
          <cell r="AE66" t="str">
            <v>-</v>
          </cell>
          <cell r="AG66" t="str">
            <v>-</v>
          </cell>
          <cell r="AI66" t="str">
            <v>-</v>
          </cell>
          <cell r="AK66" t="str">
            <v>-</v>
          </cell>
          <cell r="AM66" t="str">
            <v>-</v>
          </cell>
          <cell r="AO66" t="str">
            <v>-</v>
          </cell>
          <cell r="AQ66" t="str">
            <v>-</v>
          </cell>
          <cell r="AS66" t="str">
            <v>-</v>
          </cell>
          <cell r="AU66" t="str">
            <v>-</v>
          </cell>
          <cell r="AW66" t="str">
            <v>-</v>
          </cell>
          <cell r="AY66" t="str">
            <v>-</v>
          </cell>
          <cell r="BA66" t="str">
            <v>-</v>
          </cell>
          <cell r="BC66" t="str">
            <v>-</v>
          </cell>
          <cell r="BE66" t="str">
            <v>-</v>
          </cell>
          <cell r="BG66" t="str">
            <v>-</v>
          </cell>
        </row>
        <row r="67">
          <cell r="B67" t="str">
            <v>Estonia</v>
          </cell>
          <cell r="C67" t="str">
            <v>-</v>
          </cell>
          <cell r="E67" t="str">
            <v>-</v>
          </cell>
          <cell r="G67" t="str">
            <v>-</v>
          </cell>
          <cell r="I67" t="str">
            <v>-</v>
          </cell>
          <cell r="K67" t="str">
            <v>-</v>
          </cell>
          <cell r="M67" t="str">
            <v>-</v>
          </cell>
          <cell r="O67" t="str">
            <v>-</v>
          </cell>
          <cell r="Q67" t="str">
            <v>-</v>
          </cell>
          <cell r="S67" t="str">
            <v>-</v>
          </cell>
          <cell r="U67" t="str">
            <v>-</v>
          </cell>
          <cell r="W67" t="str">
            <v>-</v>
          </cell>
          <cell r="Y67" t="str">
            <v>-</v>
          </cell>
          <cell r="AA67" t="str">
            <v>-</v>
          </cell>
          <cell r="AC67" t="str">
            <v>-</v>
          </cell>
          <cell r="AE67" t="str">
            <v>-</v>
          </cell>
          <cell r="AG67" t="str">
            <v>-</v>
          </cell>
          <cell r="AI67" t="str">
            <v>-</v>
          </cell>
          <cell r="AK67" t="str">
            <v>-</v>
          </cell>
          <cell r="AM67" t="str">
            <v>-</v>
          </cell>
          <cell r="AO67" t="str">
            <v>-</v>
          </cell>
          <cell r="AQ67" t="str">
            <v>-</v>
          </cell>
          <cell r="AS67" t="str">
            <v>-</v>
          </cell>
          <cell r="AU67" t="str">
            <v>-</v>
          </cell>
          <cell r="AW67" t="str">
            <v>-</v>
          </cell>
          <cell r="AY67" t="str">
            <v>-</v>
          </cell>
          <cell r="BA67" t="str">
            <v>-</v>
          </cell>
          <cell r="BC67" t="str">
            <v>-</v>
          </cell>
          <cell r="BE67" t="str">
            <v>-</v>
          </cell>
          <cell r="BG67" t="str">
            <v>-</v>
          </cell>
        </row>
        <row r="68">
          <cell r="B68" t="str">
            <v>Eswatini</v>
          </cell>
          <cell r="C68">
            <v>13</v>
          </cell>
          <cell r="E68">
            <v>14.1</v>
          </cell>
          <cell r="G68">
            <v>12.7</v>
          </cell>
          <cell r="I68">
            <v>4.4000000000000004</v>
          </cell>
          <cell r="K68">
            <v>6</v>
          </cell>
          <cell r="M68">
            <v>20.6</v>
          </cell>
          <cell r="O68">
            <v>25</v>
          </cell>
          <cell r="Q68">
            <v>32.5</v>
          </cell>
          <cell r="S68">
            <v>20.100000000000001</v>
          </cell>
          <cell r="U68">
            <v>9.5</v>
          </cell>
          <cell r="W68">
            <v>8.3000000000000007</v>
          </cell>
          <cell r="Y68">
            <v>0.2</v>
          </cell>
          <cell r="AA68">
            <v>0.5</v>
          </cell>
          <cell r="AC68">
            <v>26.3</v>
          </cell>
          <cell r="AE68">
            <v>18.399999999999999</v>
          </cell>
          <cell r="AG68">
            <v>3.7</v>
          </cell>
          <cell r="AI68">
            <v>8.8000000000000007</v>
          </cell>
          <cell r="AK68">
            <v>3.4</v>
          </cell>
          <cell r="AM68">
            <v>14</v>
          </cell>
          <cell r="AO68">
            <v>11</v>
          </cell>
          <cell r="AP68" t="str">
            <v>p</v>
          </cell>
          <cell r="AQ68">
            <v>9.4</v>
          </cell>
          <cell r="AR68" t="str">
            <v>p</v>
          </cell>
          <cell r="AS68">
            <v>95.3</v>
          </cell>
          <cell r="AU68">
            <v>91.2</v>
          </cell>
          <cell r="AW68">
            <v>56.4</v>
          </cell>
          <cell r="AY68">
            <v>27.6</v>
          </cell>
          <cell r="BA68">
            <v>29.1</v>
          </cell>
          <cell r="BB68" t="str">
            <v>p</v>
          </cell>
          <cell r="BC68">
            <v>22.2</v>
          </cell>
          <cell r="BD68" t="str">
            <v>p</v>
          </cell>
          <cell r="BE68">
            <v>4.7</v>
          </cell>
          <cell r="BG68">
            <v>7.3</v>
          </cell>
        </row>
        <row r="69">
          <cell r="B69" t="str">
            <v>Ethiopia</v>
          </cell>
          <cell r="C69" t="str">
            <v>-</v>
          </cell>
          <cell r="E69" t="str">
            <v>-</v>
          </cell>
          <cell r="G69" t="str">
            <v>-</v>
          </cell>
          <cell r="I69" t="str">
            <v>-</v>
          </cell>
          <cell r="K69" t="str">
            <v>-</v>
          </cell>
          <cell r="M69" t="str">
            <v>-</v>
          </cell>
          <cell r="O69" t="str">
            <v>-</v>
          </cell>
          <cell r="Q69" t="str">
            <v>-</v>
          </cell>
          <cell r="S69" t="str">
            <v>-</v>
          </cell>
          <cell r="U69" t="str">
            <v>-</v>
          </cell>
          <cell r="W69" t="str">
            <v>-</v>
          </cell>
          <cell r="Y69" t="str">
            <v>-</v>
          </cell>
          <cell r="AA69" t="str">
            <v>-</v>
          </cell>
          <cell r="AC69" t="str">
            <v>-</v>
          </cell>
          <cell r="AE69" t="str">
            <v>-</v>
          </cell>
          <cell r="AG69" t="str">
            <v>-</v>
          </cell>
          <cell r="AI69" t="str">
            <v>-</v>
          </cell>
          <cell r="AK69" t="str">
            <v>-</v>
          </cell>
          <cell r="AM69" t="str">
            <v>-</v>
          </cell>
          <cell r="AO69" t="str">
            <v>-</v>
          </cell>
          <cell r="AQ69" t="str">
            <v>-</v>
          </cell>
          <cell r="AS69" t="str">
            <v>-</v>
          </cell>
          <cell r="AU69" t="str">
            <v>-</v>
          </cell>
          <cell r="AW69" t="str">
            <v>-</v>
          </cell>
          <cell r="AY69" t="str">
            <v>-</v>
          </cell>
          <cell r="BA69" t="str">
            <v>-</v>
          </cell>
          <cell r="BC69" t="str">
            <v>-</v>
          </cell>
          <cell r="BE69" t="str">
            <v>-</v>
          </cell>
          <cell r="BG69" t="str">
            <v>-</v>
          </cell>
        </row>
        <row r="70">
          <cell r="B70" t="str">
            <v>Fiji</v>
          </cell>
          <cell r="C70">
            <v>8.8000000000000007</v>
          </cell>
          <cell r="E70">
            <v>6</v>
          </cell>
          <cell r="G70">
            <v>9.4</v>
          </cell>
          <cell r="I70">
            <v>5</v>
          </cell>
          <cell r="K70">
            <v>6</v>
          </cell>
          <cell r="M70">
            <v>7.9</v>
          </cell>
          <cell r="O70">
            <v>10</v>
          </cell>
          <cell r="Q70">
            <v>97.1</v>
          </cell>
          <cell r="S70">
            <v>98</v>
          </cell>
          <cell r="U70">
            <v>21.9</v>
          </cell>
          <cell r="W70">
            <v>15</v>
          </cell>
          <cell r="X70" t="str">
            <v>p</v>
          </cell>
          <cell r="Y70">
            <v>0.4</v>
          </cell>
          <cell r="AA70">
            <v>4.2</v>
          </cell>
          <cell r="AC70">
            <v>42.6</v>
          </cell>
          <cell r="AE70">
            <v>21.4</v>
          </cell>
          <cell r="AG70">
            <v>0.7</v>
          </cell>
          <cell r="AI70">
            <v>4.5999999999999996</v>
          </cell>
          <cell r="AK70">
            <v>2.6</v>
          </cell>
          <cell r="AM70">
            <v>7.6</v>
          </cell>
          <cell r="AO70">
            <v>17.100000000000001</v>
          </cell>
          <cell r="AQ70" t="str">
            <v>-</v>
          </cell>
          <cell r="AS70">
            <v>99.2</v>
          </cell>
          <cell r="AU70">
            <v>93.3</v>
          </cell>
          <cell r="AW70">
            <v>96.5</v>
          </cell>
          <cell r="AY70">
            <v>88.9</v>
          </cell>
          <cell r="BA70">
            <v>79.8</v>
          </cell>
          <cell r="BC70" t="str">
            <v>-</v>
          </cell>
          <cell r="BE70">
            <v>12.7</v>
          </cell>
          <cell r="BG70">
            <v>16.7</v>
          </cell>
        </row>
        <row r="71">
          <cell r="B71" t="str">
            <v>Finland</v>
          </cell>
          <cell r="C71" t="str">
            <v>-</v>
          </cell>
          <cell r="E71" t="str">
            <v>-</v>
          </cell>
          <cell r="G71" t="str">
            <v>-</v>
          </cell>
          <cell r="I71" t="str">
            <v>-</v>
          </cell>
          <cell r="K71" t="str">
            <v>-</v>
          </cell>
          <cell r="M71" t="str">
            <v>-</v>
          </cell>
          <cell r="O71" t="str">
            <v>-</v>
          </cell>
          <cell r="Q71" t="str">
            <v>-</v>
          </cell>
          <cell r="S71" t="str">
            <v>-</v>
          </cell>
          <cell r="U71" t="str">
            <v>-</v>
          </cell>
          <cell r="W71" t="str">
            <v>-</v>
          </cell>
          <cell r="Y71" t="str">
            <v>-</v>
          </cell>
          <cell r="AA71" t="str">
            <v>-</v>
          </cell>
          <cell r="AC71" t="str">
            <v>-</v>
          </cell>
          <cell r="AE71" t="str">
            <v>-</v>
          </cell>
          <cell r="AG71" t="str">
            <v>-</v>
          </cell>
          <cell r="AI71" t="str">
            <v>-</v>
          </cell>
          <cell r="AK71" t="str">
            <v>-</v>
          </cell>
          <cell r="AM71" t="str">
            <v>-</v>
          </cell>
          <cell r="AO71" t="str">
            <v>-</v>
          </cell>
          <cell r="AQ71" t="str">
            <v>-</v>
          </cell>
          <cell r="AS71" t="str">
            <v>-</v>
          </cell>
          <cell r="AU71" t="str">
            <v>-</v>
          </cell>
          <cell r="AW71" t="str">
            <v>-</v>
          </cell>
          <cell r="AY71" t="str">
            <v>-</v>
          </cell>
          <cell r="BA71" t="str">
            <v>-</v>
          </cell>
          <cell r="BC71" t="str">
            <v>-</v>
          </cell>
          <cell r="BE71" t="str">
            <v>-</v>
          </cell>
          <cell r="BG71" t="str">
            <v>-</v>
          </cell>
        </row>
        <row r="72">
          <cell r="B72" t="str">
            <v>France</v>
          </cell>
          <cell r="C72" t="str">
            <v>-</v>
          </cell>
          <cell r="E72" t="str">
            <v>-</v>
          </cell>
          <cell r="G72" t="str">
            <v>-</v>
          </cell>
          <cell r="I72" t="str">
            <v>-</v>
          </cell>
          <cell r="K72" t="str">
            <v>-</v>
          </cell>
          <cell r="M72" t="str">
            <v>-</v>
          </cell>
          <cell r="O72" t="str">
            <v>-</v>
          </cell>
          <cell r="Q72" t="str">
            <v>-</v>
          </cell>
          <cell r="S72" t="str">
            <v>-</v>
          </cell>
          <cell r="U72" t="str">
            <v>-</v>
          </cell>
          <cell r="W72" t="str">
            <v>-</v>
          </cell>
          <cell r="Y72" t="str">
            <v>-</v>
          </cell>
          <cell r="AA72" t="str">
            <v>-</v>
          </cell>
          <cell r="AC72" t="str">
            <v>-</v>
          </cell>
          <cell r="AE72" t="str">
            <v>-</v>
          </cell>
          <cell r="AG72" t="str">
            <v>-</v>
          </cell>
          <cell r="AI72" t="str">
            <v>-</v>
          </cell>
          <cell r="AK72" t="str">
            <v>-</v>
          </cell>
          <cell r="AM72" t="str">
            <v>-</v>
          </cell>
          <cell r="AO72" t="str">
            <v>-</v>
          </cell>
          <cell r="AQ72" t="str">
            <v>-</v>
          </cell>
          <cell r="AS72" t="str">
            <v>-</v>
          </cell>
          <cell r="AU72" t="str">
            <v>-</v>
          </cell>
          <cell r="AW72" t="str">
            <v>-</v>
          </cell>
          <cell r="AY72" t="str">
            <v>-</v>
          </cell>
          <cell r="BA72" t="str">
            <v>-</v>
          </cell>
          <cell r="BC72" t="str">
            <v>-</v>
          </cell>
          <cell r="BE72" t="str">
            <v>-</v>
          </cell>
          <cell r="BG72" t="str">
            <v>-</v>
          </cell>
        </row>
        <row r="73">
          <cell r="B73" t="str">
            <v>Gabon</v>
          </cell>
          <cell r="C73" t="str">
            <v>-</v>
          </cell>
          <cell r="E73" t="str">
            <v>-</v>
          </cell>
          <cell r="G73" t="str">
            <v>-</v>
          </cell>
          <cell r="I73" t="str">
            <v>-</v>
          </cell>
          <cell r="K73" t="str">
            <v>-</v>
          </cell>
          <cell r="M73" t="str">
            <v>-</v>
          </cell>
          <cell r="O73" t="str">
            <v>-</v>
          </cell>
          <cell r="Q73" t="str">
            <v>-</v>
          </cell>
          <cell r="S73" t="str">
            <v>-</v>
          </cell>
          <cell r="U73" t="str">
            <v>-</v>
          </cell>
          <cell r="W73" t="str">
            <v>-</v>
          </cell>
          <cell r="Y73" t="str">
            <v>-</v>
          </cell>
          <cell r="AA73" t="str">
            <v>-</v>
          </cell>
          <cell r="AC73" t="str">
            <v>-</v>
          </cell>
          <cell r="AE73" t="str">
            <v>-</v>
          </cell>
          <cell r="AG73" t="str">
            <v>-</v>
          </cell>
          <cell r="AI73" t="str">
            <v>-</v>
          </cell>
          <cell r="AK73" t="str">
            <v>-</v>
          </cell>
          <cell r="AM73" t="str">
            <v>-</v>
          </cell>
          <cell r="AO73" t="str">
            <v>-</v>
          </cell>
          <cell r="AQ73" t="str">
            <v>-</v>
          </cell>
          <cell r="AS73" t="str">
            <v>-</v>
          </cell>
          <cell r="AU73" t="str">
            <v>-</v>
          </cell>
          <cell r="AW73" t="str">
            <v>-</v>
          </cell>
          <cell r="AY73" t="str">
            <v>-</v>
          </cell>
          <cell r="BA73" t="str">
            <v>-</v>
          </cell>
          <cell r="BC73" t="str">
            <v>-</v>
          </cell>
          <cell r="BE73" t="str">
            <v>-</v>
          </cell>
          <cell r="BG73" t="str">
            <v>-</v>
          </cell>
        </row>
        <row r="74">
          <cell r="B74" t="str">
            <v>Gambia</v>
          </cell>
          <cell r="C74">
            <v>9</v>
          </cell>
          <cell r="E74">
            <v>5.2</v>
          </cell>
          <cell r="G74">
            <v>10.1</v>
          </cell>
          <cell r="I74">
            <v>14.4</v>
          </cell>
          <cell r="K74">
            <v>19.5</v>
          </cell>
          <cell r="M74">
            <v>20</v>
          </cell>
          <cell r="O74">
            <v>30.5</v>
          </cell>
          <cell r="Q74">
            <v>16.8</v>
          </cell>
          <cell r="S74">
            <v>8.1999999999999993</v>
          </cell>
          <cell r="U74">
            <v>24.5</v>
          </cell>
          <cell r="W74">
            <v>19.8</v>
          </cell>
          <cell r="Y74">
            <v>14.6</v>
          </cell>
          <cell r="AA74">
            <v>17.899999999999999</v>
          </cell>
          <cell r="AC74">
            <v>4.8</v>
          </cell>
          <cell r="AE74">
            <v>4.0999999999999996</v>
          </cell>
          <cell r="AG74">
            <v>17.399999999999999</v>
          </cell>
          <cell r="AI74">
            <v>16</v>
          </cell>
          <cell r="AK74">
            <v>24.1</v>
          </cell>
          <cell r="AM74">
            <v>36.4</v>
          </cell>
          <cell r="AO74">
            <v>34</v>
          </cell>
          <cell r="AQ74" t="str">
            <v>-</v>
          </cell>
          <cell r="AS74">
            <v>79.900000000000006</v>
          </cell>
          <cell r="AU74">
            <v>78.900000000000006</v>
          </cell>
          <cell r="AW74">
            <v>45.3</v>
          </cell>
          <cell r="AY74">
            <v>29.5</v>
          </cell>
          <cell r="BA74">
            <v>28.3</v>
          </cell>
          <cell r="BC74" t="str">
            <v>-</v>
          </cell>
          <cell r="BE74">
            <v>16.3</v>
          </cell>
          <cell r="BG74">
            <v>21.1</v>
          </cell>
        </row>
        <row r="75">
          <cell r="B75" t="str">
            <v>Georgia</v>
          </cell>
          <cell r="C75">
            <v>7.8</v>
          </cell>
          <cell r="E75">
            <v>1.8</v>
          </cell>
          <cell r="G75">
            <v>9.5</v>
          </cell>
          <cell r="I75">
            <v>1.8</v>
          </cell>
          <cell r="K75">
            <v>2.9</v>
          </cell>
          <cell r="L75" t="str">
            <v>p</v>
          </cell>
          <cell r="M75">
            <v>7</v>
          </cell>
          <cell r="O75">
            <v>8.5</v>
          </cell>
          <cell r="P75" t="str">
            <v>p</v>
          </cell>
          <cell r="Q75">
            <v>77.599999999999994</v>
          </cell>
          <cell r="S75">
            <v>82.9</v>
          </cell>
          <cell r="T75" t="str">
            <v>p</v>
          </cell>
          <cell r="U75">
            <v>78.099999999999994</v>
          </cell>
          <cell r="W75" t="str">
            <v>-</v>
          </cell>
          <cell r="Y75">
            <v>0.1</v>
          </cell>
          <cell r="AA75">
            <v>3.8</v>
          </cell>
          <cell r="AC75" t="str">
            <v>-</v>
          </cell>
          <cell r="AE75" t="str">
            <v>-</v>
          </cell>
          <cell r="AG75">
            <v>0.6</v>
          </cell>
          <cell r="AI75">
            <v>1.9</v>
          </cell>
          <cell r="AK75">
            <v>0.3</v>
          </cell>
          <cell r="AM75">
            <v>5.8</v>
          </cell>
          <cell r="AO75">
            <v>10.199999999999999</v>
          </cell>
          <cell r="AQ75">
            <v>18.3</v>
          </cell>
          <cell r="AS75">
            <v>98.7</v>
          </cell>
          <cell r="AU75">
            <v>97.3</v>
          </cell>
          <cell r="AW75">
            <v>97.8</v>
          </cell>
          <cell r="AY75">
            <v>92</v>
          </cell>
          <cell r="BA75">
            <v>87.2</v>
          </cell>
          <cell r="BC75">
            <v>78.599999999999994</v>
          </cell>
          <cell r="BE75">
            <v>4.0999999999999996</v>
          </cell>
          <cell r="BG75">
            <v>13.4</v>
          </cell>
        </row>
        <row r="76">
          <cell r="B76" t="str">
            <v>Germany</v>
          </cell>
          <cell r="C76" t="str">
            <v>-</v>
          </cell>
          <cell r="E76" t="str">
            <v>-</v>
          </cell>
          <cell r="G76" t="str">
            <v>-</v>
          </cell>
          <cell r="I76" t="str">
            <v>-</v>
          </cell>
          <cell r="K76" t="str">
            <v>-</v>
          </cell>
          <cell r="M76" t="str">
            <v>-</v>
          </cell>
          <cell r="O76" t="str">
            <v>-</v>
          </cell>
          <cell r="Q76" t="str">
            <v>-</v>
          </cell>
          <cell r="S76" t="str">
            <v>-</v>
          </cell>
          <cell r="U76" t="str">
            <v>-</v>
          </cell>
          <cell r="W76" t="str">
            <v>-</v>
          </cell>
          <cell r="Y76" t="str">
            <v>-</v>
          </cell>
          <cell r="AA76" t="str">
            <v>-</v>
          </cell>
          <cell r="AC76" t="str">
            <v>-</v>
          </cell>
          <cell r="AE76" t="str">
            <v>-</v>
          </cell>
          <cell r="AG76" t="str">
            <v>-</v>
          </cell>
          <cell r="AI76" t="str">
            <v>-</v>
          </cell>
          <cell r="AK76" t="str">
            <v>-</v>
          </cell>
          <cell r="AM76" t="str">
            <v>-</v>
          </cell>
          <cell r="AO76" t="str">
            <v>-</v>
          </cell>
          <cell r="AQ76" t="str">
            <v>-</v>
          </cell>
          <cell r="AS76" t="str">
            <v>-</v>
          </cell>
          <cell r="AU76" t="str">
            <v>-</v>
          </cell>
          <cell r="AW76" t="str">
            <v>-</v>
          </cell>
          <cell r="AY76" t="str">
            <v>-</v>
          </cell>
          <cell r="BA76" t="str">
            <v>-</v>
          </cell>
          <cell r="BC76" t="str">
            <v>-</v>
          </cell>
          <cell r="BE76" t="str">
            <v>-</v>
          </cell>
          <cell r="BG76" t="str">
            <v>-</v>
          </cell>
        </row>
        <row r="77">
          <cell r="B77" t="str">
            <v>Ghana</v>
          </cell>
          <cell r="C77">
            <v>18.7</v>
          </cell>
          <cell r="E77">
            <v>10.8</v>
          </cell>
          <cell r="G77">
            <v>20.7</v>
          </cell>
          <cell r="I77">
            <v>11.5</v>
          </cell>
          <cell r="K77">
            <v>8</v>
          </cell>
          <cell r="M77">
            <v>20.100000000000001</v>
          </cell>
          <cell r="O77">
            <v>18.8</v>
          </cell>
          <cell r="Q77">
            <v>34.9</v>
          </cell>
          <cell r="S77">
            <v>27.4</v>
          </cell>
          <cell r="U77">
            <v>70.8</v>
          </cell>
          <cell r="W77">
            <v>71.8</v>
          </cell>
          <cell r="Y77">
            <v>2.6</v>
          </cell>
          <cell r="AA77">
            <v>3.5</v>
          </cell>
          <cell r="AC77">
            <v>9</v>
          </cell>
          <cell r="AE77">
            <v>5</v>
          </cell>
          <cell r="AG77">
            <v>5.6</v>
          </cell>
          <cell r="AI77">
            <v>6.8</v>
          </cell>
          <cell r="AK77">
            <v>7.4</v>
          </cell>
          <cell r="AM77">
            <v>10.1</v>
          </cell>
          <cell r="AO77">
            <v>12.9</v>
          </cell>
          <cell r="AQ77">
            <v>20.100000000000001</v>
          </cell>
          <cell r="AS77">
            <v>80.599999999999994</v>
          </cell>
          <cell r="AU77">
            <v>79</v>
          </cell>
          <cell r="AW77">
            <v>42.6</v>
          </cell>
          <cell r="AY77">
            <v>35.6</v>
          </cell>
          <cell r="BA77">
            <v>16.8</v>
          </cell>
          <cell r="BC77">
            <v>12.3</v>
          </cell>
          <cell r="BE77">
            <v>16</v>
          </cell>
          <cell r="BG77">
            <v>23.7</v>
          </cell>
        </row>
        <row r="78">
          <cell r="B78" t="str">
            <v>Greece</v>
          </cell>
          <cell r="C78" t="str">
            <v>-</v>
          </cell>
          <cell r="E78" t="str">
            <v>-</v>
          </cell>
          <cell r="G78" t="str">
            <v>-</v>
          </cell>
          <cell r="I78" t="str">
            <v>-</v>
          </cell>
          <cell r="K78" t="str">
            <v>-</v>
          </cell>
          <cell r="M78" t="str">
            <v>-</v>
          </cell>
          <cell r="O78" t="str">
            <v>-</v>
          </cell>
          <cell r="Q78" t="str">
            <v>-</v>
          </cell>
          <cell r="S78" t="str">
            <v>-</v>
          </cell>
          <cell r="U78" t="str">
            <v>-</v>
          </cell>
          <cell r="W78" t="str">
            <v>-</v>
          </cell>
          <cell r="Y78" t="str">
            <v>-</v>
          </cell>
          <cell r="AA78" t="str">
            <v>-</v>
          </cell>
          <cell r="AC78" t="str">
            <v>-</v>
          </cell>
          <cell r="AE78" t="str">
            <v>-</v>
          </cell>
          <cell r="AG78" t="str">
            <v>-</v>
          </cell>
          <cell r="AI78" t="str">
            <v>-</v>
          </cell>
          <cell r="AK78" t="str">
            <v>-</v>
          </cell>
          <cell r="AM78" t="str">
            <v>-</v>
          </cell>
          <cell r="AO78" t="str">
            <v>-</v>
          </cell>
          <cell r="AQ78" t="str">
            <v>-</v>
          </cell>
          <cell r="AS78" t="str">
            <v>-</v>
          </cell>
          <cell r="AU78" t="str">
            <v>-</v>
          </cell>
          <cell r="AW78" t="str">
            <v>-</v>
          </cell>
          <cell r="AY78" t="str">
            <v>-</v>
          </cell>
          <cell r="BA78" t="str">
            <v>-</v>
          </cell>
          <cell r="BC78" t="str">
            <v>-</v>
          </cell>
          <cell r="BE78" t="str">
            <v>-</v>
          </cell>
          <cell r="BG78" t="str">
            <v>-</v>
          </cell>
        </row>
        <row r="79">
          <cell r="B79" t="str">
            <v>Grenada</v>
          </cell>
          <cell r="C79" t="str">
            <v>-</v>
          </cell>
          <cell r="E79" t="str">
            <v>-</v>
          </cell>
          <cell r="G79" t="str">
            <v>-</v>
          </cell>
          <cell r="I79" t="str">
            <v>-</v>
          </cell>
          <cell r="K79" t="str">
            <v>-</v>
          </cell>
          <cell r="M79" t="str">
            <v>-</v>
          </cell>
          <cell r="O79" t="str">
            <v>-</v>
          </cell>
          <cell r="Q79" t="str">
            <v>-</v>
          </cell>
          <cell r="S79" t="str">
            <v>-</v>
          </cell>
          <cell r="U79" t="str">
            <v>-</v>
          </cell>
          <cell r="W79" t="str">
            <v>-</v>
          </cell>
          <cell r="Y79" t="str">
            <v>-</v>
          </cell>
          <cell r="AA79" t="str">
            <v>-</v>
          </cell>
          <cell r="AC79" t="str">
            <v>-</v>
          </cell>
          <cell r="AE79" t="str">
            <v>-</v>
          </cell>
          <cell r="AG79" t="str">
            <v>-</v>
          </cell>
          <cell r="AI79" t="str">
            <v>-</v>
          </cell>
          <cell r="AK79" t="str">
            <v>-</v>
          </cell>
          <cell r="AM79" t="str">
            <v>-</v>
          </cell>
          <cell r="AO79" t="str">
            <v>-</v>
          </cell>
          <cell r="AQ79" t="str">
            <v>-</v>
          </cell>
          <cell r="AS79" t="str">
            <v>-</v>
          </cell>
          <cell r="AU79" t="str">
            <v>-</v>
          </cell>
          <cell r="AW79" t="str">
            <v>-</v>
          </cell>
          <cell r="AY79" t="str">
            <v>-</v>
          </cell>
          <cell r="BA79" t="str">
            <v>-</v>
          </cell>
          <cell r="BC79" t="str">
            <v>-</v>
          </cell>
          <cell r="BE79" t="str">
            <v>-</v>
          </cell>
          <cell r="BG79" t="str">
            <v>-</v>
          </cell>
        </row>
        <row r="80">
          <cell r="B80" t="str">
            <v>Guatemala</v>
          </cell>
          <cell r="C80" t="str">
            <v>-</v>
          </cell>
          <cell r="E80" t="str">
            <v>-</v>
          </cell>
          <cell r="G80" t="str">
            <v>-</v>
          </cell>
          <cell r="I80" t="str">
            <v>-</v>
          </cell>
          <cell r="K80" t="str">
            <v>-</v>
          </cell>
          <cell r="M80" t="str">
            <v>-</v>
          </cell>
          <cell r="O80" t="str">
            <v>-</v>
          </cell>
          <cell r="Q80" t="str">
            <v>-</v>
          </cell>
          <cell r="S80" t="str">
            <v>-</v>
          </cell>
          <cell r="U80" t="str">
            <v>-</v>
          </cell>
          <cell r="W80" t="str">
            <v>-</v>
          </cell>
          <cell r="Y80" t="str">
            <v>-</v>
          </cell>
          <cell r="AA80" t="str">
            <v>-</v>
          </cell>
          <cell r="AC80" t="str">
            <v>-</v>
          </cell>
          <cell r="AE80" t="str">
            <v>-</v>
          </cell>
          <cell r="AG80" t="str">
            <v>-</v>
          </cell>
          <cell r="AI80" t="str">
            <v>-</v>
          </cell>
          <cell r="AK80" t="str">
            <v>-</v>
          </cell>
          <cell r="AM80" t="str">
            <v>-</v>
          </cell>
          <cell r="AO80" t="str">
            <v>-</v>
          </cell>
          <cell r="AQ80" t="str">
            <v>-</v>
          </cell>
          <cell r="AS80" t="str">
            <v>-</v>
          </cell>
          <cell r="AU80" t="str">
            <v>-</v>
          </cell>
          <cell r="AW80" t="str">
            <v>-</v>
          </cell>
          <cell r="AY80" t="str">
            <v>-</v>
          </cell>
          <cell r="BA80" t="str">
            <v>-</v>
          </cell>
          <cell r="BC80" t="str">
            <v>-</v>
          </cell>
          <cell r="BE80" t="str">
            <v>-</v>
          </cell>
          <cell r="BG80" t="str">
            <v>-</v>
          </cell>
        </row>
        <row r="81">
          <cell r="B81" t="str">
            <v>Guinea</v>
          </cell>
          <cell r="C81" t="str">
            <v>-</v>
          </cell>
          <cell r="E81" t="str">
            <v>-</v>
          </cell>
          <cell r="G81" t="str">
            <v>-</v>
          </cell>
          <cell r="I81" t="str">
            <v>-</v>
          </cell>
          <cell r="K81" t="str">
            <v>-</v>
          </cell>
          <cell r="M81" t="str">
            <v>-</v>
          </cell>
          <cell r="O81" t="str">
            <v>-</v>
          </cell>
          <cell r="Q81" t="str">
            <v>-</v>
          </cell>
          <cell r="S81" t="str">
            <v>-</v>
          </cell>
          <cell r="U81" t="str">
            <v>-</v>
          </cell>
          <cell r="W81" t="str">
            <v>-</v>
          </cell>
          <cell r="Y81" t="str">
            <v>-</v>
          </cell>
          <cell r="AA81" t="str">
            <v>-</v>
          </cell>
          <cell r="AC81" t="str">
            <v>-</v>
          </cell>
          <cell r="AE81" t="str">
            <v>-</v>
          </cell>
          <cell r="AG81" t="str">
            <v>-</v>
          </cell>
          <cell r="AI81" t="str">
            <v>-</v>
          </cell>
          <cell r="AK81" t="str">
            <v>-</v>
          </cell>
          <cell r="AM81" t="str">
            <v>-</v>
          </cell>
          <cell r="AO81" t="str">
            <v>-</v>
          </cell>
          <cell r="AQ81" t="str">
            <v>-</v>
          </cell>
          <cell r="AS81" t="str">
            <v>-</v>
          </cell>
          <cell r="AU81" t="str">
            <v>-</v>
          </cell>
          <cell r="AW81" t="str">
            <v>-</v>
          </cell>
          <cell r="AY81" t="str">
            <v>-</v>
          </cell>
          <cell r="BA81" t="str">
            <v>-</v>
          </cell>
          <cell r="BC81" t="str">
            <v>-</v>
          </cell>
          <cell r="BE81" t="str">
            <v>-</v>
          </cell>
          <cell r="BG81" t="str">
            <v>-</v>
          </cell>
        </row>
        <row r="82">
          <cell r="B82" t="str">
            <v>Guinea-Bissau</v>
          </cell>
          <cell r="C82">
            <v>13.6</v>
          </cell>
          <cell r="E82">
            <v>4.5</v>
          </cell>
          <cell r="G82">
            <v>16.2</v>
          </cell>
          <cell r="I82">
            <v>16.899999999999999</v>
          </cell>
          <cell r="K82">
            <v>15.7</v>
          </cell>
          <cell r="M82">
            <v>28.8</v>
          </cell>
          <cell r="O82">
            <v>37.200000000000003</v>
          </cell>
          <cell r="Q82">
            <v>42.9</v>
          </cell>
          <cell r="S82">
            <v>46.8</v>
          </cell>
          <cell r="U82">
            <v>14.5</v>
          </cell>
          <cell r="W82">
            <v>12</v>
          </cell>
          <cell r="Y82">
            <v>11.4</v>
          </cell>
          <cell r="AA82">
            <v>17.2</v>
          </cell>
          <cell r="AC82">
            <v>4.3</v>
          </cell>
          <cell r="AE82">
            <v>1.1000000000000001</v>
          </cell>
          <cell r="AG82">
            <v>26.4</v>
          </cell>
          <cell r="AI82">
            <v>34.1</v>
          </cell>
          <cell r="AK82">
            <v>20.7</v>
          </cell>
          <cell r="AM82">
            <v>30.4</v>
          </cell>
          <cell r="AO82">
            <v>33.200000000000003</v>
          </cell>
          <cell r="AQ82">
            <v>36.299999999999997</v>
          </cell>
          <cell r="AS82">
            <v>69.7</v>
          </cell>
          <cell r="AU82">
            <v>62.5</v>
          </cell>
          <cell r="AW82">
            <v>8.1999999999999993</v>
          </cell>
          <cell r="AY82">
            <v>8.9</v>
          </cell>
          <cell r="BA82">
            <v>5.0999999999999996</v>
          </cell>
          <cell r="BC82">
            <v>4.9000000000000004</v>
          </cell>
          <cell r="BE82">
            <v>21.2</v>
          </cell>
          <cell r="BG82">
            <v>20.100000000000001</v>
          </cell>
        </row>
        <row r="83">
          <cell r="B83" t="str">
            <v>Guyana</v>
          </cell>
          <cell r="C83">
            <v>14.5</v>
          </cell>
          <cell r="E83">
            <v>4.3</v>
          </cell>
          <cell r="G83">
            <v>17.5</v>
          </cell>
          <cell r="I83">
            <v>8.3000000000000007</v>
          </cell>
          <cell r="K83">
            <v>6.7</v>
          </cell>
          <cell r="M83">
            <v>7.8</v>
          </cell>
          <cell r="O83">
            <v>15.1</v>
          </cell>
          <cell r="Q83">
            <v>90.7</v>
          </cell>
          <cell r="S83">
            <v>79.2</v>
          </cell>
          <cell r="U83">
            <v>45.9</v>
          </cell>
          <cell r="W83">
            <v>72.900000000000006</v>
          </cell>
          <cell r="X83" t="str">
            <v>p</v>
          </cell>
          <cell r="Y83">
            <v>1</v>
          </cell>
          <cell r="AA83">
            <v>1.1000000000000001</v>
          </cell>
          <cell r="AC83">
            <v>51.3</v>
          </cell>
          <cell r="AE83">
            <v>40.700000000000003</v>
          </cell>
          <cell r="AG83">
            <v>2.5</v>
          </cell>
          <cell r="AI83">
            <v>4.8</v>
          </cell>
          <cell r="AK83">
            <v>3.7</v>
          </cell>
          <cell r="AM83">
            <v>3.8</v>
          </cell>
          <cell r="AO83">
            <v>29.1</v>
          </cell>
          <cell r="AQ83">
            <v>21.8</v>
          </cell>
          <cell r="AS83">
            <v>96.7</v>
          </cell>
          <cell r="AU83">
            <v>93.5</v>
          </cell>
          <cell r="AW83">
            <v>92.6</v>
          </cell>
          <cell r="AY83">
            <v>92.8</v>
          </cell>
          <cell r="BA83">
            <v>64.3</v>
          </cell>
          <cell r="BC83">
            <v>68.2</v>
          </cell>
          <cell r="BE83">
            <v>6.1</v>
          </cell>
          <cell r="BG83">
            <v>10.199999999999999</v>
          </cell>
        </row>
        <row r="84">
          <cell r="B84" t="str">
            <v>Haiti</v>
          </cell>
          <cell r="C84" t="str">
            <v>-</v>
          </cell>
          <cell r="E84" t="str">
            <v>-</v>
          </cell>
          <cell r="G84" t="str">
            <v>-</v>
          </cell>
          <cell r="I84" t="str">
            <v>-</v>
          </cell>
          <cell r="K84" t="str">
            <v>-</v>
          </cell>
          <cell r="M84" t="str">
            <v>-</v>
          </cell>
          <cell r="O84" t="str">
            <v>-</v>
          </cell>
          <cell r="Q84" t="str">
            <v>-</v>
          </cell>
          <cell r="S84" t="str">
            <v>-</v>
          </cell>
          <cell r="U84" t="str">
            <v>-</v>
          </cell>
          <cell r="W84" t="str">
            <v>-</v>
          </cell>
          <cell r="Y84" t="str">
            <v>-</v>
          </cell>
          <cell r="AA84" t="str">
            <v>-</v>
          </cell>
          <cell r="AC84" t="str">
            <v>-</v>
          </cell>
          <cell r="AE84" t="str">
            <v>-</v>
          </cell>
          <cell r="AG84" t="str">
            <v>-</v>
          </cell>
          <cell r="AI84" t="str">
            <v>-</v>
          </cell>
          <cell r="AK84" t="str">
            <v>-</v>
          </cell>
          <cell r="AM84" t="str">
            <v>-</v>
          </cell>
          <cell r="AO84" t="str">
            <v>-</v>
          </cell>
          <cell r="AQ84" t="str">
            <v>-</v>
          </cell>
          <cell r="AS84" t="str">
            <v>-</v>
          </cell>
          <cell r="AU84" t="str">
            <v>-</v>
          </cell>
          <cell r="AW84" t="str">
            <v>-</v>
          </cell>
          <cell r="AY84" t="str">
            <v>-</v>
          </cell>
          <cell r="BA84" t="str">
            <v>-</v>
          </cell>
          <cell r="BC84" t="str">
            <v>-</v>
          </cell>
          <cell r="BE84" t="str">
            <v>-</v>
          </cell>
          <cell r="BG84" t="str">
            <v>-</v>
          </cell>
        </row>
        <row r="85">
          <cell r="B85" t="str">
            <v>Holy See</v>
          </cell>
          <cell r="C85" t="str">
            <v>-</v>
          </cell>
          <cell r="E85" t="str">
            <v>-</v>
          </cell>
          <cell r="G85" t="str">
            <v>-</v>
          </cell>
          <cell r="I85" t="str">
            <v>-</v>
          </cell>
          <cell r="K85" t="str">
            <v>-</v>
          </cell>
          <cell r="M85" t="str">
            <v>-</v>
          </cell>
          <cell r="O85" t="str">
            <v>-</v>
          </cell>
          <cell r="Q85" t="str">
            <v>-</v>
          </cell>
          <cell r="S85" t="str">
            <v>-</v>
          </cell>
          <cell r="U85" t="str">
            <v>-</v>
          </cell>
          <cell r="W85" t="str">
            <v>-</v>
          </cell>
          <cell r="Y85" t="str">
            <v>-</v>
          </cell>
          <cell r="AA85" t="str">
            <v>-</v>
          </cell>
          <cell r="AC85" t="str">
            <v>-</v>
          </cell>
          <cell r="AE85" t="str">
            <v>-</v>
          </cell>
          <cell r="AG85" t="str">
            <v>-</v>
          </cell>
          <cell r="AI85" t="str">
            <v>-</v>
          </cell>
          <cell r="AK85" t="str">
            <v>-</v>
          </cell>
          <cell r="AM85" t="str">
            <v>-</v>
          </cell>
          <cell r="AO85" t="str">
            <v>-</v>
          </cell>
          <cell r="AQ85" t="str">
            <v>-</v>
          </cell>
          <cell r="AS85" t="str">
            <v>-</v>
          </cell>
          <cell r="AU85" t="str">
            <v>-</v>
          </cell>
          <cell r="AW85" t="str">
            <v>-</v>
          </cell>
          <cell r="AY85" t="str">
            <v>-</v>
          </cell>
          <cell r="BA85" t="str">
            <v>-</v>
          </cell>
          <cell r="BC85" t="str">
            <v>-</v>
          </cell>
          <cell r="BE85" t="str">
            <v>-</v>
          </cell>
          <cell r="BG85" t="str">
            <v>-</v>
          </cell>
        </row>
        <row r="86">
          <cell r="B86" t="str">
            <v>Honduras</v>
          </cell>
          <cell r="C86">
            <v>13.8</v>
          </cell>
          <cell r="E86">
            <v>5.6</v>
          </cell>
          <cell r="G86">
            <v>15.8</v>
          </cell>
          <cell r="I86">
            <v>7.3</v>
          </cell>
          <cell r="K86">
            <v>15.6</v>
          </cell>
          <cell r="M86">
            <v>21</v>
          </cell>
          <cell r="O86">
            <v>31.3</v>
          </cell>
          <cell r="Q86">
            <v>36.4</v>
          </cell>
          <cell r="S86">
            <v>33.700000000000003</v>
          </cell>
          <cell r="U86">
            <v>13.9</v>
          </cell>
          <cell r="W86">
            <v>8.8000000000000007</v>
          </cell>
          <cell r="Y86">
            <v>0</v>
          </cell>
          <cell r="AA86">
            <v>0</v>
          </cell>
          <cell r="AC86" t="str">
            <v>-</v>
          </cell>
          <cell r="AE86" t="str">
            <v>-</v>
          </cell>
          <cell r="AG86">
            <v>3.9</v>
          </cell>
          <cell r="AI86">
            <v>9.1</v>
          </cell>
          <cell r="AK86">
            <v>28.8</v>
          </cell>
          <cell r="AM86">
            <v>35</v>
          </cell>
          <cell r="AO86">
            <v>43.4</v>
          </cell>
          <cell r="AQ86">
            <v>49.7</v>
          </cell>
          <cell r="AS86">
            <v>95.3</v>
          </cell>
          <cell r="AU86">
            <v>89.9</v>
          </cell>
          <cell r="AW86">
            <v>61.5</v>
          </cell>
          <cell r="AY86">
            <v>49.9</v>
          </cell>
          <cell r="BA86">
            <v>37.4</v>
          </cell>
          <cell r="BC86">
            <v>27.5</v>
          </cell>
          <cell r="BE86">
            <v>4.2</v>
          </cell>
          <cell r="BG86">
            <v>7.9</v>
          </cell>
        </row>
        <row r="87">
          <cell r="B87" t="str">
            <v>Hungary</v>
          </cell>
          <cell r="C87" t="str">
            <v>-</v>
          </cell>
          <cell r="E87" t="str">
            <v>-</v>
          </cell>
          <cell r="G87" t="str">
            <v>-</v>
          </cell>
          <cell r="I87" t="str">
            <v>-</v>
          </cell>
          <cell r="K87" t="str">
            <v>-</v>
          </cell>
          <cell r="M87" t="str">
            <v>-</v>
          </cell>
          <cell r="O87" t="str">
            <v>-</v>
          </cell>
          <cell r="Q87" t="str">
            <v>-</v>
          </cell>
          <cell r="S87" t="str">
            <v>-</v>
          </cell>
          <cell r="U87" t="str">
            <v>-</v>
          </cell>
          <cell r="W87" t="str">
            <v>-</v>
          </cell>
          <cell r="Y87" t="str">
            <v>-</v>
          </cell>
          <cell r="AA87" t="str">
            <v>-</v>
          </cell>
          <cell r="AC87" t="str">
            <v>-</v>
          </cell>
          <cell r="AE87" t="str">
            <v>-</v>
          </cell>
          <cell r="AG87" t="str">
            <v>-</v>
          </cell>
          <cell r="AI87" t="str">
            <v>-</v>
          </cell>
          <cell r="AK87" t="str">
            <v>-</v>
          </cell>
          <cell r="AM87" t="str">
            <v>-</v>
          </cell>
          <cell r="AO87" t="str">
            <v>-</v>
          </cell>
          <cell r="AQ87" t="str">
            <v>-</v>
          </cell>
          <cell r="AS87" t="str">
            <v>-</v>
          </cell>
          <cell r="AU87" t="str">
            <v>-</v>
          </cell>
          <cell r="AW87" t="str">
            <v>-</v>
          </cell>
          <cell r="AY87" t="str">
            <v>-</v>
          </cell>
          <cell r="BA87" t="str">
            <v>-</v>
          </cell>
          <cell r="BC87" t="str">
            <v>-</v>
          </cell>
          <cell r="BE87" t="str">
            <v>-</v>
          </cell>
          <cell r="BG87" t="str">
            <v>-</v>
          </cell>
        </row>
        <row r="88">
          <cell r="B88" t="str">
            <v>Iceland</v>
          </cell>
          <cell r="C88" t="str">
            <v>-</v>
          </cell>
          <cell r="E88" t="str">
            <v>-</v>
          </cell>
          <cell r="G88" t="str">
            <v>-</v>
          </cell>
          <cell r="I88" t="str">
            <v>-</v>
          </cell>
          <cell r="K88" t="str">
            <v>-</v>
          </cell>
          <cell r="M88" t="str">
            <v>-</v>
          </cell>
          <cell r="O88" t="str">
            <v>-</v>
          </cell>
          <cell r="Q88" t="str">
            <v>-</v>
          </cell>
          <cell r="S88" t="str">
            <v>-</v>
          </cell>
          <cell r="U88" t="str">
            <v>-</v>
          </cell>
          <cell r="W88" t="str">
            <v>-</v>
          </cell>
          <cell r="Y88" t="str">
            <v>-</v>
          </cell>
          <cell r="AA88" t="str">
            <v>-</v>
          </cell>
          <cell r="AC88" t="str">
            <v>-</v>
          </cell>
          <cell r="AE88" t="str">
            <v>-</v>
          </cell>
          <cell r="AG88" t="str">
            <v>-</v>
          </cell>
          <cell r="AI88" t="str">
            <v>-</v>
          </cell>
          <cell r="AK88" t="str">
            <v>-</v>
          </cell>
          <cell r="AM88" t="str">
            <v>-</v>
          </cell>
          <cell r="AO88" t="str">
            <v>-</v>
          </cell>
          <cell r="AQ88" t="str">
            <v>-</v>
          </cell>
          <cell r="AS88" t="str">
            <v>-</v>
          </cell>
          <cell r="AU88" t="str">
            <v>-</v>
          </cell>
          <cell r="AW88" t="str">
            <v>-</v>
          </cell>
          <cell r="AY88" t="str">
            <v>-</v>
          </cell>
          <cell r="BA88" t="str">
            <v>-</v>
          </cell>
          <cell r="BC88" t="str">
            <v>-</v>
          </cell>
          <cell r="BE88" t="str">
            <v>-</v>
          </cell>
          <cell r="BG88" t="str">
            <v>-</v>
          </cell>
        </row>
        <row r="89">
          <cell r="B89" t="str">
            <v>India</v>
          </cell>
          <cell r="C89" t="str">
            <v>-</v>
          </cell>
          <cell r="E89" t="str">
            <v>-</v>
          </cell>
          <cell r="G89" t="str">
            <v>-</v>
          </cell>
          <cell r="I89" t="str">
            <v>-</v>
          </cell>
          <cell r="K89" t="str">
            <v>-</v>
          </cell>
          <cell r="M89" t="str">
            <v>-</v>
          </cell>
          <cell r="O89" t="str">
            <v>-</v>
          </cell>
          <cell r="Q89" t="str">
            <v>-</v>
          </cell>
          <cell r="S89" t="str">
            <v>-</v>
          </cell>
          <cell r="U89" t="str">
            <v>-</v>
          </cell>
          <cell r="W89" t="str">
            <v>-</v>
          </cell>
          <cell r="Y89" t="str">
            <v>-</v>
          </cell>
          <cell r="AA89" t="str">
            <v>-</v>
          </cell>
          <cell r="AC89" t="str">
            <v>-</v>
          </cell>
          <cell r="AE89" t="str">
            <v>-</v>
          </cell>
          <cell r="AG89" t="str">
            <v>-</v>
          </cell>
          <cell r="AI89" t="str">
            <v>-</v>
          </cell>
          <cell r="AK89" t="str">
            <v>-</v>
          </cell>
          <cell r="AM89" t="str">
            <v>-</v>
          </cell>
          <cell r="AO89" t="str">
            <v>-</v>
          </cell>
          <cell r="AQ89" t="str">
            <v>-</v>
          </cell>
          <cell r="AS89" t="str">
            <v>-</v>
          </cell>
          <cell r="AU89" t="str">
            <v>-</v>
          </cell>
          <cell r="AW89" t="str">
            <v>-</v>
          </cell>
          <cell r="AY89" t="str">
            <v>-</v>
          </cell>
          <cell r="BA89" t="str">
            <v>-</v>
          </cell>
          <cell r="BC89" t="str">
            <v>-</v>
          </cell>
          <cell r="BE89" t="str">
            <v>-</v>
          </cell>
          <cell r="BG89" t="str">
            <v>-</v>
          </cell>
        </row>
        <row r="90">
          <cell r="B90" t="str">
            <v>Indonesia</v>
          </cell>
          <cell r="C90" t="str">
            <v>-</v>
          </cell>
          <cell r="E90" t="str">
            <v>-</v>
          </cell>
          <cell r="G90" t="str">
            <v>-</v>
          </cell>
          <cell r="I90" t="str">
            <v>-</v>
          </cell>
          <cell r="K90" t="str">
            <v>-</v>
          </cell>
          <cell r="M90" t="str">
            <v>-</v>
          </cell>
          <cell r="O90" t="str">
            <v>-</v>
          </cell>
          <cell r="Q90" t="str">
            <v>-</v>
          </cell>
          <cell r="S90" t="str">
            <v>-</v>
          </cell>
          <cell r="U90" t="str">
            <v>-</v>
          </cell>
          <cell r="W90" t="str">
            <v>-</v>
          </cell>
          <cell r="Y90" t="str">
            <v>-</v>
          </cell>
          <cell r="AA90" t="str">
            <v>-</v>
          </cell>
          <cell r="AC90" t="str">
            <v>-</v>
          </cell>
          <cell r="AE90" t="str">
            <v>-</v>
          </cell>
          <cell r="AG90" t="str">
            <v>-</v>
          </cell>
          <cell r="AI90" t="str">
            <v>-</v>
          </cell>
          <cell r="AK90" t="str">
            <v>-</v>
          </cell>
          <cell r="AM90" t="str">
            <v>-</v>
          </cell>
          <cell r="AO90" t="str">
            <v>-</v>
          </cell>
          <cell r="AQ90" t="str">
            <v>-</v>
          </cell>
          <cell r="AS90" t="str">
            <v>-</v>
          </cell>
          <cell r="AU90" t="str">
            <v>-</v>
          </cell>
          <cell r="AW90" t="str">
            <v>-</v>
          </cell>
          <cell r="AY90" t="str">
            <v>-</v>
          </cell>
          <cell r="BA90" t="str">
            <v>-</v>
          </cell>
          <cell r="BC90" t="str">
            <v>-</v>
          </cell>
          <cell r="BE90" t="str">
            <v>-</v>
          </cell>
          <cell r="BG90" t="str">
            <v>-</v>
          </cell>
        </row>
        <row r="91">
          <cell r="B91" t="str">
            <v>Iran (Islamic Republic of)</v>
          </cell>
          <cell r="C91" t="str">
            <v>-</v>
          </cell>
          <cell r="E91" t="str">
            <v>-</v>
          </cell>
          <cell r="G91" t="str">
            <v>-</v>
          </cell>
          <cell r="I91" t="str">
            <v>-</v>
          </cell>
          <cell r="K91" t="str">
            <v>-</v>
          </cell>
          <cell r="M91" t="str">
            <v>-</v>
          </cell>
          <cell r="O91" t="str">
            <v>-</v>
          </cell>
          <cell r="Q91" t="str">
            <v>-</v>
          </cell>
          <cell r="S91" t="str">
            <v>-</v>
          </cell>
          <cell r="U91" t="str">
            <v>-</v>
          </cell>
          <cell r="W91" t="str">
            <v>-</v>
          </cell>
          <cell r="Y91" t="str">
            <v>-</v>
          </cell>
          <cell r="AA91" t="str">
            <v>-</v>
          </cell>
          <cell r="AC91" t="str">
            <v>-</v>
          </cell>
          <cell r="AE91" t="str">
            <v>-</v>
          </cell>
          <cell r="AG91" t="str">
            <v>-</v>
          </cell>
          <cell r="AI91" t="str">
            <v>-</v>
          </cell>
          <cell r="AK91" t="str">
            <v>-</v>
          </cell>
          <cell r="AM91" t="str">
            <v>-</v>
          </cell>
          <cell r="AO91" t="str">
            <v>-</v>
          </cell>
          <cell r="AQ91" t="str">
            <v>-</v>
          </cell>
          <cell r="AS91" t="str">
            <v>-</v>
          </cell>
          <cell r="AU91" t="str">
            <v>-</v>
          </cell>
          <cell r="AW91" t="str">
            <v>-</v>
          </cell>
          <cell r="AY91" t="str">
            <v>-</v>
          </cell>
          <cell r="BA91" t="str">
            <v>-</v>
          </cell>
          <cell r="BC91" t="str">
            <v>-</v>
          </cell>
          <cell r="BE91" t="str">
            <v>-</v>
          </cell>
          <cell r="BG91" t="str">
            <v>-</v>
          </cell>
        </row>
        <row r="92">
          <cell r="B92" t="str">
            <v>Iraq</v>
          </cell>
          <cell r="C92">
            <v>18.5</v>
          </cell>
          <cell r="E92">
            <v>2.8</v>
          </cell>
          <cell r="G92">
            <v>22.1</v>
          </cell>
          <cell r="I92">
            <v>2.9</v>
          </cell>
          <cell r="K92">
            <v>10.6</v>
          </cell>
          <cell r="M92">
            <v>10</v>
          </cell>
          <cell r="O92">
            <v>18.3</v>
          </cell>
          <cell r="Q92">
            <v>44.7</v>
          </cell>
          <cell r="S92">
            <v>35</v>
          </cell>
          <cell r="U92">
            <v>2.4</v>
          </cell>
          <cell r="W92">
            <v>3</v>
          </cell>
          <cell r="Y92">
            <v>2.9</v>
          </cell>
          <cell r="AA92">
            <v>6.5</v>
          </cell>
          <cell r="AC92" t="str">
            <v>-</v>
          </cell>
          <cell r="AE92" t="str">
            <v>-</v>
          </cell>
          <cell r="AG92">
            <v>6.5</v>
          </cell>
          <cell r="AI92">
            <v>12.8</v>
          </cell>
          <cell r="AK92">
            <v>21.2</v>
          </cell>
          <cell r="AM92">
            <v>26.6</v>
          </cell>
          <cell r="AO92">
            <v>35.799999999999997</v>
          </cell>
          <cell r="AQ92">
            <v>48</v>
          </cell>
          <cell r="AS92">
            <v>93.4</v>
          </cell>
          <cell r="AU92">
            <v>87</v>
          </cell>
          <cell r="AW92">
            <v>57</v>
          </cell>
          <cell r="AY92">
            <v>46</v>
          </cell>
          <cell r="BA92">
            <v>37.6</v>
          </cell>
          <cell r="BC92">
            <v>26.3</v>
          </cell>
          <cell r="BE92">
            <v>30</v>
          </cell>
          <cell r="BG92">
            <v>40.1</v>
          </cell>
        </row>
        <row r="93">
          <cell r="B93" t="str">
            <v>Ireland</v>
          </cell>
          <cell r="C93" t="str">
            <v>-</v>
          </cell>
          <cell r="E93" t="str">
            <v>-</v>
          </cell>
          <cell r="G93" t="str">
            <v>-</v>
          </cell>
          <cell r="I93" t="str">
            <v>-</v>
          </cell>
          <cell r="K93" t="str">
            <v>-</v>
          </cell>
          <cell r="M93" t="str">
            <v>-</v>
          </cell>
          <cell r="O93" t="str">
            <v>-</v>
          </cell>
          <cell r="Q93" t="str">
            <v>-</v>
          </cell>
          <cell r="S93" t="str">
            <v>-</v>
          </cell>
          <cell r="U93" t="str">
            <v>-</v>
          </cell>
          <cell r="W93" t="str">
            <v>-</v>
          </cell>
          <cell r="Y93" t="str">
            <v>-</v>
          </cell>
          <cell r="AA93" t="str">
            <v>-</v>
          </cell>
          <cell r="AC93" t="str">
            <v>-</v>
          </cell>
          <cell r="AE93" t="str">
            <v>-</v>
          </cell>
          <cell r="AG93" t="str">
            <v>-</v>
          </cell>
          <cell r="AI93" t="str">
            <v>-</v>
          </cell>
          <cell r="AK93" t="str">
            <v>-</v>
          </cell>
          <cell r="AM93" t="str">
            <v>-</v>
          </cell>
          <cell r="AO93" t="str">
            <v>-</v>
          </cell>
          <cell r="AQ93" t="str">
            <v>-</v>
          </cell>
          <cell r="AS93" t="str">
            <v>-</v>
          </cell>
          <cell r="AU93" t="str">
            <v>-</v>
          </cell>
          <cell r="AW93" t="str">
            <v>-</v>
          </cell>
          <cell r="AY93" t="str">
            <v>-</v>
          </cell>
          <cell r="BA93" t="str">
            <v>-</v>
          </cell>
          <cell r="BC93" t="str">
            <v>-</v>
          </cell>
          <cell r="BE93" t="str">
            <v>-</v>
          </cell>
          <cell r="BG93" t="str">
            <v>-</v>
          </cell>
        </row>
        <row r="94">
          <cell r="B94" t="str">
            <v>Israel</v>
          </cell>
          <cell r="C94" t="str">
            <v>-</v>
          </cell>
          <cell r="E94" t="str">
            <v>-</v>
          </cell>
          <cell r="G94" t="str">
            <v>-</v>
          </cell>
          <cell r="I94" t="str">
            <v>-</v>
          </cell>
          <cell r="K94" t="str">
            <v>-</v>
          </cell>
          <cell r="M94" t="str">
            <v>-</v>
          </cell>
          <cell r="O94" t="str">
            <v>-</v>
          </cell>
          <cell r="Q94" t="str">
            <v>-</v>
          </cell>
          <cell r="S94" t="str">
            <v>-</v>
          </cell>
          <cell r="U94" t="str">
            <v>-</v>
          </cell>
          <cell r="W94" t="str">
            <v>-</v>
          </cell>
          <cell r="Y94" t="str">
            <v>-</v>
          </cell>
          <cell r="AA94" t="str">
            <v>-</v>
          </cell>
          <cell r="AC94" t="str">
            <v>-</v>
          </cell>
          <cell r="AE94" t="str">
            <v>-</v>
          </cell>
          <cell r="AG94" t="str">
            <v>-</v>
          </cell>
          <cell r="AI94" t="str">
            <v>-</v>
          </cell>
          <cell r="AK94" t="str">
            <v>-</v>
          </cell>
          <cell r="AM94" t="str">
            <v>-</v>
          </cell>
          <cell r="AO94" t="str">
            <v>-</v>
          </cell>
          <cell r="AQ94" t="str">
            <v>-</v>
          </cell>
          <cell r="AS94" t="str">
            <v>-</v>
          </cell>
          <cell r="AU94" t="str">
            <v>-</v>
          </cell>
          <cell r="AW94" t="str">
            <v>-</v>
          </cell>
          <cell r="AY94" t="str">
            <v>-</v>
          </cell>
          <cell r="BA94" t="str">
            <v>-</v>
          </cell>
          <cell r="BC94" t="str">
            <v>-</v>
          </cell>
          <cell r="BE94" t="str">
            <v>-</v>
          </cell>
          <cell r="BG94" t="str">
            <v>-</v>
          </cell>
        </row>
        <row r="95">
          <cell r="B95" t="str">
            <v>Italy</v>
          </cell>
          <cell r="C95" t="str">
            <v>-</v>
          </cell>
          <cell r="E95" t="str">
            <v>-</v>
          </cell>
          <cell r="G95" t="str">
            <v>-</v>
          </cell>
          <cell r="I95" t="str">
            <v>-</v>
          </cell>
          <cell r="K95" t="str">
            <v>-</v>
          </cell>
          <cell r="M95" t="str">
            <v>-</v>
          </cell>
          <cell r="O95" t="str">
            <v>-</v>
          </cell>
          <cell r="Q95" t="str">
            <v>-</v>
          </cell>
          <cell r="S95" t="str">
            <v>-</v>
          </cell>
          <cell r="U95" t="str">
            <v>-</v>
          </cell>
          <cell r="W95" t="str">
            <v>-</v>
          </cell>
          <cell r="Y95" t="str">
            <v>-</v>
          </cell>
          <cell r="AA95" t="str">
            <v>-</v>
          </cell>
          <cell r="AC95" t="str">
            <v>-</v>
          </cell>
          <cell r="AE95" t="str">
            <v>-</v>
          </cell>
          <cell r="AG95" t="str">
            <v>-</v>
          </cell>
          <cell r="AI95" t="str">
            <v>-</v>
          </cell>
          <cell r="AK95" t="str">
            <v>-</v>
          </cell>
          <cell r="AM95" t="str">
            <v>-</v>
          </cell>
          <cell r="AO95" t="str">
            <v>-</v>
          </cell>
          <cell r="AQ95" t="str">
            <v>-</v>
          </cell>
          <cell r="AS95" t="str">
            <v>-</v>
          </cell>
          <cell r="AU95" t="str">
            <v>-</v>
          </cell>
          <cell r="AW95" t="str">
            <v>-</v>
          </cell>
          <cell r="AY95" t="str">
            <v>-</v>
          </cell>
          <cell r="BA95" t="str">
            <v>-</v>
          </cell>
          <cell r="BC95" t="str">
            <v>-</v>
          </cell>
          <cell r="BE95" t="str">
            <v>-</v>
          </cell>
          <cell r="BG95" t="str">
            <v>-</v>
          </cell>
        </row>
        <row r="96">
          <cell r="B96" t="str">
            <v>Jamaica</v>
          </cell>
          <cell r="C96" t="str">
            <v>-</v>
          </cell>
          <cell r="E96" t="str">
            <v>-</v>
          </cell>
          <cell r="G96" t="str">
            <v>-</v>
          </cell>
          <cell r="I96" t="str">
            <v>-</v>
          </cell>
          <cell r="K96" t="str">
            <v>-</v>
          </cell>
          <cell r="M96" t="str">
            <v>-</v>
          </cell>
          <cell r="O96" t="str">
            <v>-</v>
          </cell>
          <cell r="Q96" t="str">
            <v>-</v>
          </cell>
          <cell r="S96" t="str">
            <v>-</v>
          </cell>
          <cell r="U96" t="str">
            <v>-</v>
          </cell>
          <cell r="W96" t="str">
            <v>-</v>
          </cell>
          <cell r="Y96" t="str">
            <v>-</v>
          </cell>
          <cell r="AA96" t="str">
            <v>-</v>
          </cell>
          <cell r="AC96" t="str">
            <v>-</v>
          </cell>
          <cell r="AE96" t="str">
            <v>-</v>
          </cell>
          <cell r="AG96" t="str">
            <v>-</v>
          </cell>
          <cell r="AI96" t="str">
            <v>-</v>
          </cell>
          <cell r="AK96" t="str">
            <v>-</v>
          </cell>
          <cell r="AM96" t="str">
            <v>-</v>
          </cell>
          <cell r="AO96" t="str">
            <v>-</v>
          </cell>
          <cell r="AQ96" t="str">
            <v>-</v>
          </cell>
          <cell r="AS96" t="str">
            <v>-</v>
          </cell>
          <cell r="AU96" t="str">
            <v>-</v>
          </cell>
          <cell r="AW96" t="str">
            <v>-</v>
          </cell>
          <cell r="AY96" t="str">
            <v>-</v>
          </cell>
          <cell r="BA96" t="str">
            <v>-</v>
          </cell>
          <cell r="BC96" t="str">
            <v>-</v>
          </cell>
          <cell r="BE96" t="str">
            <v>-</v>
          </cell>
          <cell r="BG96" t="str">
            <v>-</v>
          </cell>
        </row>
        <row r="97">
          <cell r="B97" t="str">
            <v>Japan</v>
          </cell>
          <cell r="C97" t="str">
            <v>-</v>
          </cell>
          <cell r="E97" t="str">
            <v>-</v>
          </cell>
          <cell r="G97" t="str">
            <v>-</v>
          </cell>
          <cell r="I97" t="str">
            <v>-</v>
          </cell>
          <cell r="K97" t="str">
            <v>-</v>
          </cell>
          <cell r="M97" t="str">
            <v>-</v>
          </cell>
          <cell r="O97" t="str">
            <v>-</v>
          </cell>
          <cell r="Q97" t="str">
            <v>-</v>
          </cell>
          <cell r="S97" t="str">
            <v>-</v>
          </cell>
          <cell r="U97" t="str">
            <v>-</v>
          </cell>
          <cell r="W97" t="str">
            <v>-</v>
          </cell>
          <cell r="Y97" t="str">
            <v>-</v>
          </cell>
          <cell r="AA97" t="str">
            <v>-</v>
          </cell>
          <cell r="AC97" t="str">
            <v>-</v>
          </cell>
          <cell r="AE97" t="str">
            <v>-</v>
          </cell>
          <cell r="AG97" t="str">
            <v>-</v>
          </cell>
          <cell r="AI97" t="str">
            <v>-</v>
          </cell>
          <cell r="AK97" t="str">
            <v>-</v>
          </cell>
          <cell r="AM97" t="str">
            <v>-</v>
          </cell>
          <cell r="AO97" t="str">
            <v>-</v>
          </cell>
          <cell r="AQ97" t="str">
            <v>-</v>
          </cell>
          <cell r="AS97" t="str">
            <v>-</v>
          </cell>
          <cell r="AU97" t="str">
            <v>-</v>
          </cell>
          <cell r="AW97" t="str">
            <v>-</v>
          </cell>
          <cell r="AY97" t="str">
            <v>-</v>
          </cell>
          <cell r="BA97" t="str">
            <v>-</v>
          </cell>
          <cell r="BC97" t="str">
            <v>-</v>
          </cell>
          <cell r="BE97" t="str">
            <v>-</v>
          </cell>
          <cell r="BG97" t="str">
            <v>-</v>
          </cell>
        </row>
        <row r="98">
          <cell r="B98" t="str">
            <v>Jordan</v>
          </cell>
          <cell r="C98" t="str">
            <v>-</v>
          </cell>
          <cell r="E98" t="str">
            <v>-</v>
          </cell>
          <cell r="G98" t="str">
            <v>-</v>
          </cell>
          <cell r="I98" t="str">
            <v>-</v>
          </cell>
          <cell r="K98" t="str">
            <v>-</v>
          </cell>
          <cell r="M98" t="str">
            <v>-</v>
          </cell>
          <cell r="O98" t="str">
            <v>-</v>
          </cell>
          <cell r="Q98" t="str">
            <v>-</v>
          </cell>
          <cell r="S98" t="str">
            <v>-</v>
          </cell>
          <cell r="U98" t="str">
            <v>-</v>
          </cell>
          <cell r="W98" t="str">
            <v>-</v>
          </cell>
          <cell r="Y98" t="str">
            <v>-</v>
          </cell>
          <cell r="AA98" t="str">
            <v>-</v>
          </cell>
          <cell r="AC98" t="str">
            <v>-</v>
          </cell>
          <cell r="AE98" t="str">
            <v>-</v>
          </cell>
          <cell r="AG98" t="str">
            <v>-</v>
          </cell>
          <cell r="AI98" t="str">
            <v>-</v>
          </cell>
          <cell r="AK98" t="str">
            <v>-</v>
          </cell>
          <cell r="AM98" t="str">
            <v>-</v>
          </cell>
          <cell r="AO98" t="str">
            <v>-</v>
          </cell>
          <cell r="AQ98" t="str">
            <v>-</v>
          </cell>
          <cell r="AS98" t="str">
            <v>-</v>
          </cell>
          <cell r="AU98" t="str">
            <v>-</v>
          </cell>
          <cell r="AW98" t="str">
            <v>-</v>
          </cell>
          <cell r="AY98" t="str">
            <v>-</v>
          </cell>
          <cell r="BA98" t="str">
            <v>-</v>
          </cell>
          <cell r="BC98" t="str">
            <v>-</v>
          </cell>
          <cell r="BE98" t="str">
            <v>-</v>
          </cell>
          <cell r="BG98" t="str">
            <v>-</v>
          </cell>
        </row>
        <row r="99">
          <cell r="B99" t="str">
            <v>Kazakhstan</v>
          </cell>
          <cell r="C99" t="str">
            <v>-</v>
          </cell>
          <cell r="E99" t="str">
            <v>-</v>
          </cell>
          <cell r="G99" t="str">
            <v>-</v>
          </cell>
          <cell r="I99" t="str">
            <v>-</v>
          </cell>
          <cell r="K99" t="str">
            <v>-</v>
          </cell>
          <cell r="M99" t="str">
            <v>-</v>
          </cell>
          <cell r="O99" t="str">
            <v>-</v>
          </cell>
          <cell r="Q99" t="str">
            <v>-</v>
          </cell>
          <cell r="S99" t="str">
            <v>-</v>
          </cell>
          <cell r="U99" t="str">
            <v>-</v>
          </cell>
          <cell r="W99" t="str">
            <v>-</v>
          </cell>
          <cell r="Y99" t="str">
            <v>-</v>
          </cell>
          <cell r="AA99" t="str">
            <v>-</v>
          </cell>
          <cell r="AC99" t="str">
            <v>-</v>
          </cell>
          <cell r="AE99" t="str">
            <v>-</v>
          </cell>
          <cell r="AG99" t="str">
            <v>-</v>
          </cell>
          <cell r="AI99" t="str">
            <v>-</v>
          </cell>
          <cell r="AK99" t="str">
            <v>-</v>
          </cell>
          <cell r="AM99" t="str">
            <v>-</v>
          </cell>
          <cell r="AO99" t="str">
            <v>-</v>
          </cell>
          <cell r="AQ99" t="str">
            <v>-</v>
          </cell>
          <cell r="AS99" t="str">
            <v>-</v>
          </cell>
          <cell r="AU99" t="str">
            <v>-</v>
          </cell>
          <cell r="AW99" t="str">
            <v>-</v>
          </cell>
          <cell r="AY99" t="str">
            <v>-</v>
          </cell>
          <cell r="BA99" t="str">
            <v>-</v>
          </cell>
          <cell r="BC99" t="str">
            <v>-</v>
          </cell>
          <cell r="BE99" t="str">
            <v>-</v>
          </cell>
          <cell r="BG99" t="str">
            <v>-</v>
          </cell>
        </row>
        <row r="100">
          <cell r="B100" t="str">
            <v>Kenya</v>
          </cell>
          <cell r="C100" t="str">
            <v>-</v>
          </cell>
          <cell r="E100" t="str">
            <v>-</v>
          </cell>
          <cell r="G100" t="str">
            <v>-</v>
          </cell>
          <cell r="I100" t="str">
            <v>-</v>
          </cell>
          <cell r="K100" t="str">
            <v>-</v>
          </cell>
          <cell r="M100" t="str">
            <v>-</v>
          </cell>
          <cell r="O100" t="str">
            <v>-</v>
          </cell>
          <cell r="Q100" t="str">
            <v>-</v>
          </cell>
          <cell r="S100" t="str">
            <v>-</v>
          </cell>
          <cell r="U100" t="str">
            <v>-</v>
          </cell>
          <cell r="W100" t="str">
            <v>-</v>
          </cell>
          <cell r="Y100" t="str">
            <v>-</v>
          </cell>
          <cell r="AA100" t="str">
            <v>-</v>
          </cell>
          <cell r="AC100" t="str">
            <v>-</v>
          </cell>
          <cell r="AE100" t="str">
            <v>-</v>
          </cell>
          <cell r="AG100" t="str">
            <v>-</v>
          </cell>
          <cell r="AI100" t="str">
            <v>-</v>
          </cell>
          <cell r="AK100" t="str">
            <v>-</v>
          </cell>
          <cell r="AM100" t="str">
            <v>-</v>
          </cell>
          <cell r="AO100" t="str">
            <v>-</v>
          </cell>
          <cell r="AQ100" t="str">
            <v>-</v>
          </cell>
          <cell r="AS100" t="str">
            <v>-</v>
          </cell>
          <cell r="AU100" t="str">
            <v>-</v>
          </cell>
          <cell r="AW100" t="str">
            <v>-</v>
          </cell>
          <cell r="AY100" t="str">
            <v>-</v>
          </cell>
          <cell r="BA100" t="str">
            <v>-</v>
          </cell>
          <cell r="BC100" t="str">
            <v>-</v>
          </cell>
          <cell r="BE100" t="str">
            <v>-</v>
          </cell>
          <cell r="BG100" t="str">
            <v>-</v>
          </cell>
        </row>
        <row r="101">
          <cell r="B101" t="str">
            <v>Kiribati</v>
          </cell>
          <cell r="C101">
            <v>20.5</v>
          </cell>
          <cell r="E101">
            <v>12.6</v>
          </cell>
          <cell r="G101">
            <v>22.5</v>
          </cell>
          <cell r="I101">
            <v>5.0999999999999996</v>
          </cell>
          <cell r="K101">
            <v>12.3</v>
          </cell>
          <cell r="M101">
            <v>17.7</v>
          </cell>
          <cell r="O101">
            <v>27.1</v>
          </cell>
          <cell r="Q101">
            <v>77.2</v>
          </cell>
          <cell r="S101">
            <v>77.2</v>
          </cell>
          <cell r="U101">
            <v>73.400000000000006</v>
          </cell>
          <cell r="W101">
            <v>62.3</v>
          </cell>
          <cell r="Y101">
            <v>0.3</v>
          </cell>
          <cell r="AA101">
            <v>1.8</v>
          </cell>
          <cell r="AC101">
            <v>13.7</v>
          </cell>
          <cell r="AE101">
            <v>15</v>
          </cell>
          <cell r="AG101">
            <v>2</v>
          </cell>
          <cell r="AI101">
            <v>4.0999999999999996</v>
          </cell>
          <cell r="AK101">
            <v>8.3000000000000007</v>
          </cell>
          <cell r="AM101">
            <v>20.7</v>
          </cell>
          <cell r="AO101">
            <v>20.5</v>
          </cell>
          <cell r="AQ101">
            <v>39.700000000000003</v>
          </cell>
          <cell r="AR101" t="str">
            <v>p</v>
          </cell>
          <cell r="AS101">
            <v>97.6</v>
          </cell>
          <cell r="AU101">
            <v>92</v>
          </cell>
          <cell r="AW101">
            <v>82.1</v>
          </cell>
          <cell r="AY101">
            <v>64.599999999999994</v>
          </cell>
          <cell r="BA101">
            <v>64.3</v>
          </cell>
          <cell r="BC101">
            <v>36.5</v>
          </cell>
          <cell r="BD101" t="str">
            <v>p</v>
          </cell>
          <cell r="BE101">
            <v>23.8</v>
          </cell>
          <cell r="BG101">
            <v>31.3</v>
          </cell>
        </row>
        <row r="102">
          <cell r="B102" t="str">
            <v>Kuwait</v>
          </cell>
          <cell r="C102" t="str">
            <v>-</v>
          </cell>
          <cell r="E102" t="str">
            <v>-</v>
          </cell>
          <cell r="G102" t="str">
            <v>-</v>
          </cell>
          <cell r="I102" t="str">
            <v>-</v>
          </cell>
          <cell r="K102" t="str">
            <v>-</v>
          </cell>
          <cell r="M102" t="str">
            <v>-</v>
          </cell>
          <cell r="O102" t="str">
            <v>-</v>
          </cell>
          <cell r="Q102" t="str">
            <v>-</v>
          </cell>
          <cell r="S102" t="str">
            <v>-</v>
          </cell>
          <cell r="U102" t="str">
            <v>-</v>
          </cell>
          <cell r="W102" t="str">
            <v>-</v>
          </cell>
          <cell r="Y102" t="str">
            <v>-</v>
          </cell>
          <cell r="AA102" t="str">
            <v>-</v>
          </cell>
          <cell r="AC102" t="str">
            <v>-</v>
          </cell>
          <cell r="AE102" t="str">
            <v>-</v>
          </cell>
          <cell r="AG102" t="str">
            <v>-</v>
          </cell>
          <cell r="AI102" t="str">
            <v>-</v>
          </cell>
          <cell r="AK102" t="str">
            <v>-</v>
          </cell>
          <cell r="AM102" t="str">
            <v>-</v>
          </cell>
          <cell r="AO102" t="str">
            <v>-</v>
          </cell>
          <cell r="AQ102" t="str">
            <v>-</v>
          </cell>
          <cell r="AS102" t="str">
            <v>-</v>
          </cell>
          <cell r="AU102" t="str">
            <v>-</v>
          </cell>
          <cell r="AW102" t="str">
            <v>-</v>
          </cell>
          <cell r="AY102" t="str">
            <v>-</v>
          </cell>
          <cell r="BA102" t="str">
            <v>-</v>
          </cell>
          <cell r="BC102" t="str">
            <v>-</v>
          </cell>
          <cell r="BE102" t="str">
            <v>-</v>
          </cell>
          <cell r="BG102" t="str">
            <v>-</v>
          </cell>
        </row>
        <row r="103">
          <cell r="B103" t="str">
            <v>Kyrgyzstan</v>
          </cell>
          <cell r="C103">
            <v>7.2</v>
          </cell>
          <cell r="E103">
            <v>1.3</v>
          </cell>
          <cell r="G103">
            <v>8.9</v>
          </cell>
          <cell r="I103">
            <v>1.3</v>
          </cell>
          <cell r="K103">
            <v>6.2</v>
          </cell>
          <cell r="L103" t="str">
            <v>p</v>
          </cell>
          <cell r="M103">
            <v>12.3</v>
          </cell>
          <cell r="O103">
            <v>16.3</v>
          </cell>
          <cell r="P103" t="str">
            <v>p</v>
          </cell>
          <cell r="Q103">
            <v>87.1</v>
          </cell>
          <cell r="S103">
            <v>80.8</v>
          </cell>
          <cell r="T103" t="str">
            <v>p</v>
          </cell>
          <cell r="U103">
            <v>39.200000000000003</v>
          </cell>
          <cell r="W103" t="str">
            <v>-</v>
          </cell>
          <cell r="Y103">
            <v>0</v>
          </cell>
          <cell r="AA103">
            <v>2.6</v>
          </cell>
          <cell r="AC103">
            <v>17.100000000000001</v>
          </cell>
          <cell r="AE103">
            <v>7.5</v>
          </cell>
          <cell r="AG103">
            <v>0.6</v>
          </cell>
          <cell r="AI103">
            <v>1.7</v>
          </cell>
          <cell r="AK103">
            <v>1.2</v>
          </cell>
          <cell r="AM103">
            <v>4.3</v>
          </cell>
          <cell r="AO103">
            <v>13.7</v>
          </cell>
          <cell r="AQ103" t="str">
            <v>-</v>
          </cell>
          <cell r="AS103">
            <v>98.6</v>
          </cell>
          <cell r="AU103">
            <v>97.8</v>
          </cell>
          <cell r="AW103">
            <v>97.5</v>
          </cell>
          <cell r="AY103">
            <v>95.4</v>
          </cell>
          <cell r="BA103">
            <v>83.9</v>
          </cell>
          <cell r="BC103" t="str">
            <v>-</v>
          </cell>
          <cell r="BE103">
            <v>5.2</v>
          </cell>
          <cell r="BG103">
            <v>11.5</v>
          </cell>
        </row>
        <row r="104">
          <cell r="B104" t="str">
            <v>Lao People's Democratic Republic</v>
          </cell>
          <cell r="C104" t="str">
            <v>-</v>
          </cell>
          <cell r="E104">
            <v>2</v>
          </cell>
          <cell r="F104" t="str">
            <v>y</v>
          </cell>
          <cell r="G104" t="str">
            <v>-</v>
          </cell>
          <cell r="I104">
            <v>23.6</v>
          </cell>
          <cell r="K104">
            <v>37.4</v>
          </cell>
          <cell r="M104">
            <v>37.4</v>
          </cell>
          <cell r="O104">
            <v>58.3</v>
          </cell>
          <cell r="Q104">
            <v>44.8</v>
          </cell>
          <cell r="R104" t="str">
            <v>y</v>
          </cell>
          <cell r="S104">
            <v>23.9</v>
          </cell>
          <cell r="T104" t="str">
            <v>y</v>
          </cell>
          <cell r="U104">
            <v>32.5</v>
          </cell>
          <cell r="W104">
            <v>10.8</v>
          </cell>
          <cell r="Y104" t="str">
            <v>-</v>
          </cell>
          <cell r="AA104" t="str">
            <v>-</v>
          </cell>
          <cell r="AC104" t="str">
            <v>-</v>
          </cell>
          <cell r="AE104" t="str">
            <v>-</v>
          </cell>
          <cell r="AG104" t="str">
            <v>-</v>
          </cell>
          <cell r="AI104" t="str">
            <v>-</v>
          </cell>
          <cell r="AK104" t="str">
            <v>-</v>
          </cell>
          <cell r="AM104" t="str">
            <v>-</v>
          </cell>
          <cell r="AO104" t="str">
            <v>-</v>
          </cell>
          <cell r="AQ104" t="str">
            <v>-</v>
          </cell>
          <cell r="AS104" t="str">
            <v>-</v>
          </cell>
          <cell r="AU104" t="str">
            <v>-</v>
          </cell>
          <cell r="AW104" t="str">
            <v>-</v>
          </cell>
          <cell r="AY104" t="str">
            <v>-</v>
          </cell>
          <cell r="BA104" t="str">
            <v>-</v>
          </cell>
          <cell r="BC104" t="str">
            <v>-</v>
          </cell>
          <cell r="BE104">
            <v>5.3</v>
          </cell>
          <cell r="BF104" t="str">
            <v>y</v>
          </cell>
          <cell r="BG104">
            <v>6.4</v>
          </cell>
        </row>
        <row r="105">
          <cell r="B105" t="str">
            <v>Latvia</v>
          </cell>
          <cell r="C105" t="str">
            <v>-</v>
          </cell>
          <cell r="E105" t="str">
            <v>-</v>
          </cell>
          <cell r="G105" t="str">
            <v>-</v>
          </cell>
          <cell r="I105" t="str">
            <v>-</v>
          </cell>
          <cell r="K105" t="str">
            <v>-</v>
          </cell>
          <cell r="M105" t="str">
            <v>-</v>
          </cell>
          <cell r="O105" t="str">
            <v>-</v>
          </cell>
          <cell r="Q105" t="str">
            <v>-</v>
          </cell>
          <cell r="S105" t="str">
            <v>-</v>
          </cell>
          <cell r="U105" t="str">
            <v>-</v>
          </cell>
          <cell r="W105" t="str">
            <v>-</v>
          </cell>
          <cell r="Y105" t="str">
            <v>-</v>
          </cell>
          <cell r="AA105" t="str">
            <v>-</v>
          </cell>
          <cell r="AC105" t="str">
            <v>-</v>
          </cell>
          <cell r="AE105" t="str">
            <v>-</v>
          </cell>
          <cell r="AG105" t="str">
            <v>-</v>
          </cell>
          <cell r="AI105" t="str">
            <v>-</v>
          </cell>
          <cell r="AK105" t="str">
            <v>-</v>
          </cell>
          <cell r="AM105" t="str">
            <v>-</v>
          </cell>
          <cell r="AO105" t="str">
            <v>-</v>
          </cell>
          <cell r="AQ105" t="str">
            <v>-</v>
          </cell>
          <cell r="AS105" t="str">
            <v>-</v>
          </cell>
          <cell r="AU105" t="str">
            <v>-</v>
          </cell>
          <cell r="AW105" t="str">
            <v>-</v>
          </cell>
          <cell r="AY105" t="str">
            <v>-</v>
          </cell>
          <cell r="BA105" t="str">
            <v>-</v>
          </cell>
          <cell r="BC105" t="str">
            <v>-</v>
          </cell>
          <cell r="BE105" t="str">
            <v>-</v>
          </cell>
          <cell r="BG105" t="str">
            <v>-</v>
          </cell>
        </row>
        <row r="106">
          <cell r="B106" t="str">
            <v>Lebanon</v>
          </cell>
          <cell r="C106" t="str">
            <v>-</v>
          </cell>
          <cell r="E106" t="str">
            <v>-</v>
          </cell>
          <cell r="G106" t="str">
            <v>-</v>
          </cell>
          <cell r="I106" t="str">
            <v>-</v>
          </cell>
          <cell r="K106" t="str">
            <v>-</v>
          </cell>
          <cell r="M106" t="str">
            <v>-</v>
          </cell>
          <cell r="O106" t="str">
            <v>-</v>
          </cell>
          <cell r="Q106" t="str">
            <v>-</v>
          </cell>
          <cell r="S106" t="str">
            <v>-</v>
          </cell>
          <cell r="U106" t="str">
            <v>-</v>
          </cell>
          <cell r="W106" t="str">
            <v>-</v>
          </cell>
          <cell r="Y106" t="str">
            <v>-</v>
          </cell>
          <cell r="AA106" t="str">
            <v>-</v>
          </cell>
          <cell r="AC106" t="str">
            <v>-</v>
          </cell>
          <cell r="AE106" t="str">
            <v>-</v>
          </cell>
          <cell r="AG106" t="str">
            <v>-</v>
          </cell>
          <cell r="AI106" t="str">
            <v>-</v>
          </cell>
          <cell r="AK106" t="str">
            <v>-</v>
          </cell>
          <cell r="AM106" t="str">
            <v>-</v>
          </cell>
          <cell r="AO106" t="str">
            <v>-</v>
          </cell>
          <cell r="AQ106" t="str">
            <v>-</v>
          </cell>
          <cell r="AS106" t="str">
            <v>-</v>
          </cell>
          <cell r="AU106" t="str">
            <v>-</v>
          </cell>
          <cell r="AW106" t="str">
            <v>-</v>
          </cell>
          <cell r="AY106" t="str">
            <v>-</v>
          </cell>
          <cell r="BA106" t="str">
            <v>-</v>
          </cell>
          <cell r="BC106" t="str">
            <v>-</v>
          </cell>
          <cell r="BE106" t="str">
            <v>-</v>
          </cell>
          <cell r="BG106" t="str">
            <v>-</v>
          </cell>
        </row>
        <row r="107">
          <cell r="B107" t="str">
            <v>Lesotho</v>
          </cell>
          <cell r="C107">
            <v>8</v>
          </cell>
          <cell r="E107">
            <v>8.1999999999999993</v>
          </cell>
          <cell r="G107">
            <v>8</v>
          </cell>
          <cell r="I107">
            <v>10.3</v>
          </cell>
          <cell r="K107">
            <v>8.6999999999999993</v>
          </cell>
          <cell r="M107">
            <v>34</v>
          </cell>
          <cell r="O107">
            <v>39.9</v>
          </cell>
          <cell r="Q107">
            <v>27.6</v>
          </cell>
          <cell r="S107">
            <v>28.4</v>
          </cell>
          <cell r="U107">
            <v>45.4</v>
          </cell>
          <cell r="W107">
            <v>51.8</v>
          </cell>
          <cell r="Y107">
            <v>0.3</v>
          </cell>
          <cell r="AA107">
            <v>1.5</v>
          </cell>
          <cell r="AC107">
            <v>8.6999999999999993</v>
          </cell>
          <cell r="AE107">
            <v>5.8</v>
          </cell>
          <cell r="AG107">
            <v>2.5</v>
          </cell>
          <cell r="AI107">
            <v>3</v>
          </cell>
          <cell r="AK107">
            <v>15.9</v>
          </cell>
          <cell r="AM107">
            <v>12</v>
          </cell>
          <cell r="AO107">
            <v>35.6</v>
          </cell>
          <cell r="AQ107">
            <v>36.1</v>
          </cell>
          <cell r="AR107" t="str">
            <v>p</v>
          </cell>
          <cell r="AS107">
            <v>97.3</v>
          </cell>
          <cell r="AU107">
            <v>96.3</v>
          </cell>
          <cell r="AW107">
            <v>56.2</v>
          </cell>
          <cell r="AY107">
            <v>42.2</v>
          </cell>
          <cell r="BA107">
            <v>17.899999999999999</v>
          </cell>
          <cell r="BC107">
            <v>23.6</v>
          </cell>
          <cell r="BD107" t="str">
            <v>p</v>
          </cell>
          <cell r="BE107">
            <v>6.8</v>
          </cell>
          <cell r="BG107">
            <v>11.8</v>
          </cell>
        </row>
        <row r="108">
          <cell r="B108" t="str">
            <v>Liberia</v>
          </cell>
          <cell r="C108" t="str">
            <v>-</v>
          </cell>
          <cell r="E108" t="str">
            <v>-</v>
          </cell>
          <cell r="G108" t="str">
            <v>-</v>
          </cell>
          <cell r="I108" t="str">
            <v>-</v>
          </cell>
          <cell r="K108" t="str">
            <v>-</v>
          </cell>
          <cell r="M108" t="str">
            <v>-</v>
          </cell>
          <cell r="O108" t="str">
            <v>-</v>
          </cell>
          <cell r="Q108" t="str">
            <v>-</v>
          </cell>
          <cell r="S108" t="str">
            <v>-</v>
          </cell>
          <cell r="U108" t="str">
            <v>-</v>
          </cell>
          <cell r="W108" t="str">
            <v>-</v>
          </cell>
          <cell r="Y108" t="str">
            <v>-</v>
          </cell>
          <cell r="AA108" t="str">
            <v>-</v>
          </cell>
          <cell r="AC108" t="str">
            <v>-</v>
          </cell>
          <cell r="AE108" t="str">
            <v>-</v>
          </cell>
          <cell r="AG108" t="str">
            <v>-</v>
          </cell>
          <cell r="AI108" t="str">
            <v>-</v>
          </cell>
          <cell r="AK108" t="str">
            <v>-</v>
          </cell>
          <cell r="AM108" t="str">
            <v>-</v>
          </cell>
          <cell r="AO108" t="str">
            <v>-</v>
          </cell>
          <cell r="AQ108" t="str">
            <v>-</v>
          </cell>
          <cell r="AS108" t="str">
            <v>-</v>
          </cell>
          <cell r="AU108" t="str">
            <v>-</v>
          </cell>
          <cell r="AW108" t="str">
            <v>-</v>
          </cell>
          <cell r="AY108" t="str">
            <v>-</v>
          </cell>
          <cell r="BA108" t="str">
            <v>-</v>
          </cell>
          <cell r="BC108" t="str">
            <v>-</v>
          </cell>
          <cell r="BE108" t="str">
            <v>-</v>
          </cell>
          <cell r="BG108" t="str">
            <v>-</v>
          </cell>
        </row>
        <row r="109">
          <cell r="B109" t="str">
            <v>Libya</v>
          </cell>
          <cell r="C109" t="str">
            <v>-</v>
          </cell>
          <cell r="E109" t="str">
            <v>-</v>
          </cell>
          <cell r="G109" t="str">
            <v>-</v>
          </cell>
          <cell r="I109" t="str">
            <v>-</v>
          </cell>
          <cell r="K109" t="str">
            <v>-</v>
          </cell>
          <cell r="M109" t="str">
            <v>-</v>
          </cell>
          <cell r="O109" t="str">
            <v>-</v>
          </cell>
          <cell r="Q109" t="str">
            <v>-</v>
          </cell>
          <cell r="S109" t="str">
            <v>-</v>
          </cell>
          <cell r="U109" t="str">
            <v>-</v>
          </cell>
          <cell r="W109" t="str">
            <v>-</v>
          </cell>
          <cell r="Y109" t="str">
            <v>-</v>
          </cell>
          <cell r="AA109" t="str">
            <v>-</v>
          </cell>
          <cell r="AC109" t="str">
            <v>-</v>
          </cell>
          <cell r="AE109" t="str">
            <v>-</v>
          </cell>
          <cell r="AG109" t="str">
            <v>-</v>
          </cell>
          <cell r="AI109" t="str">
            <v>-</v>
          </cell>
          <cell r="AK109" t="str">
            <v>-</v>
          </cell>
          <cell r="AM109" t="str">
            <v>-</v>
          </cell>
          <cell r="AO109" t="str">
            <v>-</v>
          </cell>
          <cell r="AQ109" t="str">
            <v>-</v>
          </cell>
          <cell r="AS109" t="str">
            <v>-</v>
          </cell>
          <cell r="AU109" t="str">
            <v>-</v>
          </cell>
          <cell r="AW109" t="str">
            <v>-</v>
          </cell>
          <cell r="AY109" t="str">
            <v>-</v>
          </cell>
          <cell r="BA109" t="str">
            <v>-</v>
          </cell>
          <cell r="BC109" t="str">
            <v>-</v>
          </cell>
          <cell r="BE109" t="str">
            <v>-</v>
          </cell>
          <cell r="BG109" t="str">
            <v>-</v>
          </cell>
        </row>
        <row r="110">
          <cell r="B110" t="str">
            <v>Liechtenstein</v>
          </cell>
          <cell r="C110" t="str">
            <v>-</v>
          </cell>
          <cell r="E110" t="str">
            <v>-</v>
          </cell>
          <cell r="G110" t="str">
            <v>-</v>
          </cell>
          <cell r="I110" t="str">
            <v>-</v>
          </cell>
          <cell r="K110" t="str">
            <v>-</v>
          </cell>
          <cell r="M110" t="str">
            <v>-</v>
          </cell>
          <cell r="O110" t="str">
            <v>-</v>
          </cell>
          <cell r="Q110" t="str">
            <v>-</v>
          </cell>
          <cell r="S110" t="str">
            <v>-</v>
          </cell>
          <cell r="U110" t="str">
            <v>-</v>
          </cell>
          <cell r="W110" t="str">
            <v>-</v>
          </cell>
          <cell r="Y110" t="str">
            <v>-</v>
          </cell>
          <cell r="AA110" t="str">
            <v>-</v>
          </cell>
          <cell r="AC110" t="str">
            <v>-</v>
          </cell>
          <cell r="AE110" t="str">
            <v>-</v>
          </cell>
          <cell r="AG110" t="str">
            <v>-</v>
          </cell>
          <cell r="AI110" t="str">
            <v>-</v>
          </cell>
          <cell r="AK110" t="str">
            <v>-</v>
          </cell>
          <cell r="AM110" t="str">
            <v>-</v>
          </cell>
          <cell r="AO110" t="str">
            <v>-</v>
          </cell>
          <cell r="AQ110" t="str">
            <v>-</v>
          </cell>
          <cell r="AS110" t="str">
            <v>-</v>
          </cell>
          <cell r="AU110" t="str">
            <v>-</v>
          </cell>
          <cell r="AW110" t="str">
            <v>-</v>
          </cell>
          <cell r="AY110" t="str">
            <v>-</v>
          </cell>
          <cell r="BA110" t="str">
            <v>-</v>
          </cell>
          <cell r="BC110" t="str">
            <v>-</v>
          </cell>
          <cell r="BE110" t="str">
            <v>-</v>
          </cell>
          <cell r="BG110" t="str">
            <v>-</v>
          </cell>
        </row>
        <row r="111">
          <cell r="B111" t="str">
            <v>Lithuania</v>
          </cell>
          <cell r="C111" t="str">
            <v>-</v>
          </cell>
          <cell r="E111" t="str">
            <v>-</v>
          </cell>
          <cell r="G111" t="str">
            <v>-</v>
          </cell>
          <cell r="I111" t="str">
            <v>-</v>
          </cell>
          <cell r="K111" t="str">
            <v>-</v>
          </cell>
          <cell r="M111" t="str">
            <v>-</v>
          </cell>
          <cell r="O111" t="str">
            <v>-</v>
          </cell>
          <cell r="Q111" t="str">
            <v>-</v>
          </cell>
          <cell r="S111" t="str">
            <v>-</v>
          </cell>
          <cell r="U111" t="str">
            <v>-</v>
          </cell>
          <cell r="W111" t="str">
            <v>-</v>
          </cell>
          <cell r="Y111" t="str">
            <v>-</v>
          </cell>
          <cell r="AA111" t="str">
            <v>-</v>
          </cell>
          <cell r="AC111" t="str">
            <v>-</v>
          </cell>
          <cell r="AE111" t="str">
            <v>-</v>
          </cell>
          <cell r="AG111" t="str">
            <v>-</v>
          </cell>
          <cell r="AI111" t="str">
            <v>-</v>
          </cell>
          <cell r="AK111" t="str">
            <v>-</v>
          </cell>
          <cell r="AM111" t="str">
            <v>-</v>
          </cell>
          <cell r="AO111" t="str">
            <v>-</v>
          </cell>
          <cell r="AQ111" t="str">
            <v>-</v>
          </cell>
          <cell r="AS111" t="str">
            <v>-</v>
          </cell>
          <cell r="AU111" t="str">
            <v>-</v>
          </cell>
          <cell r="AW111" t="str">
            <v>-</v>
          </cell>
          <cell r="AY111" t="str">
            <v>-</v>
          </cell>
          <cell r="BA111" t="str">
            <v>-</v>
          </cell>
          <cell r="BC111" t="str">
            <v>-</v>
          </cell>
          <cell r="BE111" t="str">
            <v>-</v>
          </cell>
          <cell r="BG111" t="str">
            <v>-</v>
          </cell>
        </row>
        <row r="112">
          <cell r="B112" t="str">
            <v>Luxembourg</v>
          </cell>
          <cell r="C112" t="str">
            <v>-</v>
          </cell>
          <cell r="E112" t="str">
            <v>-</v>
          </cell>
          <cell r="G112" t="str">
            <v>-</v>
          </cell>
          <cell r="I112" t="str">
            <v>-</v>
          </cell>
          <cell r="K112" t="str">
            <v>-</v>
          </cell>
          <cell r="M112" t="str">
            <v>-</v>
          </cell>
          <cell r="O112" t="str">
            <v>-</v>
          </cell>
          <cell r="Q112" t="str">
            <v>-</v>
          </cell>
          <cell r="S112" t="str">
            <v>-</v>
          </cell>
          <cell r="U112" t="str">
            <v>-</v>
          </cell>
          <cell r="W112" t="str">
            <v>-</v>
          </cell>
          <cell r="Y112" t="str">
            <v>-</v>
          </cell>
          <cell r="AA112" t="str">
            <v>-</v>
          </cell>
          <cell r="AC112" t="str">
            <v>-</v>
          </cell>
          <cell r="AE112" t="str">
            <v>-</v>
          </cell>
          <cell r="AG112" t="str">
            <v>-</v>
          </cell>
          <cell r="AI112" t="str">
            <v>-</v>
          </cell>
          <cell r="AK112" t="str">
            <v>-</v>
          </cell>
          <cell r="AM112" t="str">
            <v>-</v>
          </cell>
          <cell r="AO112" t="str">
            <v>-</v>
          </cell>
          <cell r="AQ112" t="str">
            <v>-</v>
          </cell>
          <cell r="AS112" t="str">
            <v>-</v>
          </cell>
          <cell r="AU112" t="str">
            <v>-</v>
          </cell>
          <cell r="AW112" t="str">
            <v>-</v>
          </cell>
          <cell r="AY112" t="str">
            <v>-</v>
          </cell>
          <cell r="BA112" t="str">
            <v>-</v>
          </cell>
          <cell r="BC112" t="str">
            <v>-</v>
          </cell>
          <cell r="BE112" t="str">
            <v>-</v>
          </cell>
          <cell r="BG112" t="str">
            <v>-</v>
          </cell>
        </row>
        <row r="113">
          <cell r="B113" t="str">
            <v>Madagascar</v>
          </cell>
          <cell r="C113">
            <v>13.2</v>
          </cell>
          <cell r="E113">
            <v>9.6</v>
          </cell>
          <cell r="G113">
            <v>14.2</v>
          </cell>
          <cell r="I113">
            <v>29</v>
          </cell>
          <cell r="K113">
            <v>32.1</v>
          </cell>
          <cell r="M113">
            <v>45.6</v>
          </cell>
          <cell r="O113">
            <v>49.2</v>
          </cell>
          <cell r="Q113">
            <v>24.9</v>
          </cell>
          <cell r="S113">
            <v>27.1</v>
          </cell>
          <cell r="U113">
            <v>15</v>
          </cell>
          <cell r="W113">
            <v>13.4</v>
          </cell>
          <cell r="Y113">
            <v>11</v>
          </cell>
          <cell r="AA113">
            <v>13.2</v>
          </cell>
          <cell r="AC113">
            <v>5.8</v>
          </cell>
          <cell r="AE113">
            <v>2.5</v>
          </cell>
          <cell r="AG113">
            <v>21.1</v>
          </cell>
          <cell r="AI113">
            <v>24</v>
          </cell>
          <cell r="AK113">
            <v>37.1</v>
          </cell>
          <cell r="AM113">
            <v>34.299999999999997</v>
          </cell>
          <cell r="AO113">
            <v>60.8</v>
          </cell>
          <cell r="AQ113">
            <v>66.599999999999994</v>
          </cell>
          <cell r="AS113">
            <v>77.5</v>
          </cell>
          <cell r="AU113">
            <v>74</v>
          </cell>
          <cell r="AW113">
            <v>26.4</v>
          </cell>
          <cell r="AY113">
            <v>29</v>
          </cell>
          <cell r="BA113">
            <v>12.7</v>
          </cell>
          <cell r="BC113">
            <v>7.2</v>
          </cell>
          <cell r="BE113">
            <v>9.4</v>
          </cell>
          <cell r="BG113">
            <v>16.100000000000001</v>
          </cell>
        </row>
        <row r="114">
          <cell r="B114" t="str">
            <v>Malawi</v>
          </cell>
          <cell r="C114">
            <v>12.4</v>
          </cell>
          <cell r="E114">
            <v>5.3</v>
          </cell>
          <cell r="G114">
            <v>14</v>
          </cell>
          <cell r="I114">
            <v>13.4</v>
          </cell>
          <cell r="K114">
            <v>18.600000000000001</v>
          </cell>
          <cell r="M114">
            <v>38.1</v>
          </cell>
          <cell r="O114">
            <v>42.6</v>
          </cell>
          <cell r="Q114">
            <v>35.299999999999997</v>
          </cell>
          <cell r="S114">
            <v>36.9</v>
          </cell>
          <cell r="U114">
            <v>33.9</v>
          </cell>
          <cell r="W114">
            <v>27.1</v>
          </cell>
          <cell r="Y114">
            <v>1.3</v>
          </cell>
          <cell r="AA114">
            <v>2.2999999999999998</v>
          </cell>
          <cell r="AC114">
            <v>6.5</v>
          </cell>
          <cell r="AE114">
            <v>4.5</v>
          </cell>
          <cell r="AG114">
            <v>5.0999999999999996</v>
          </cell>
          <cell r="AI114">
            <v>10.6</v>
          </cell>
          <cell r="AK114">
            <v>10.6</v>
          </cell>
          <cell r="AM114">
            <v>14.8</v>
          </cell>
          <cell r="AO114">
            <v>29.4</v>
          </cell>
          <cell r="AQ114">
            <v>40.6</v>
          </cell>
          <cell r="AS114">
            <v>93.7</v>
          </cell>
          <cell r="AU114">
            <v>88.7</v>
          </cell>
          <cell r="AW114">
            <v>30</v>
          </cell>
          <cell r="AY114">
            <v>21.4</v>
          </cell>
          <cell r="BA114">
            <v>8.6999999999999993</v>
          </cell>
          <cell r="BC114">
            <v>7.1</v>
          </cell>
          <cell r="BE114">
            <v>17.399999999999999</v>
          </cell>
          <cell r="BG114">
            <v>20.100000000000001</v>
          </cell>
        </row>
        <row r="115">
          <cell r="B115" t="str">
            <v>Malaysia</v>
          </cell>
          <cell r="C115" t="str">
            <v>-</v>
          </cell>
          <cell r="E115" t="str">
            <v>-</v>
          </cell>
          <cell r="G115" t="str">
            <v>-</v>
          </cell>
          <cell r="I115" t="str">
            <v>-</v>
          </cell>
          <cell r="K115" t="str">
            <v>-</v>
          </cell>
          <cell r="M115" t="str">
            <v>-</v>
          </cell>
          <cell r="O115" t="str">
            <v>-</v>
          </cell>
          <cell r="Q115" t="str">
            <v>-</v>
          </cell>
          <cell r="S115" t="str">
            <v>-</v>
          </cell>
          <cell r="U115" t="str">
            <v>-</v>
          </cell>
          <cell r="W115" t="str">
            <v>-</v>
          </cell>
          <cell r="Y115" t="str">
            <v>-</v>
          </cell>
          <cell r="AA115" t="str">
            <v>-</v>
          </cell>
          <cell r="AC115" t="str">
            <v>-</v>
          </cell>
          <cell r="AE115" t="str">
            <v>-</v>
          </cell>
          <cell r="AG115" t="str">
            <v>-</v>
          </cell>
          <cell r="AI115" t="str">
            <v>-</v>
          </cell>
          <cell r="AK115" t="str">
            <v>-</v>
          </cell>
          <cell r="AM115" t="str">
            <v>-</v>
          </cell>
          <cell r="AO115" t="str">
            <v>-</v>
          </cell>
          <cell r="AQ115" t="str">
            <v>-</v>
          </cell>
          <cell r="AS115" t="str">
            <v>-</v>
          </cell>
          <cell r="AU115" t="str">
            <v>-</v>
          </cell>
          <cell r="AW115" t="str">
            <v>-</v>
          </cell>
          <cell r="AY115" t="str">
            <v>-</v>
          </cell>
          <cell r="BA115" t="str">
            <v>-</v>
          </cell>
          <cell r="BC115" t="str">
            <v>-</v>
          </cell>
          <cell r="BE115" t="str">
            <v>-</v>
          </cell>
          <cell r="BG115" t="str">
            <v>-</v>
          </cell>
        </row>
        <row r="116">
          <cell r="B116" t="str">
            <v>Maldives</v>
          </cell>
          <cell r="C116" t="str">
            <v>-</v>
          </cell>
          <cell r="E116" t="str">
            <v>-</v>
          </cell>
          <cell r="G116" t="str">
            <v>-</v>
          </cell>
          <cell r="I116" t="str">
            <v>-</v>
          </cell>
          <cell r="K116" t="str">
            <v>-</v>
          </cell>
          <cell r="M116" t="str">
            <v>-</v>
          </cell>
          <cell r="O116" t="str">
            <v>-</v>
          </cell>
          <cell r="Q116" t="str">
            <v>-</v>
          </cell>
          <cell r="S116" t="str">
            <v>-</v>
          </cell>
          <cell r="U116" t="str">
            <v>-</v>
          </cell>
          <cell r="W116" t="str">
            <v>-</v>
          </cell>
          <cell r="Y116" t="str">
            <v>-</v>
          </cell>
          <cell r="AA116" t="str">
            <v>-</v>
          </cell>
          <cell r="AC116" t="str">
            <v>-</v>
          </cell>
          <cell r="AE116" t="str">
            <v>-</v>
          </cell>
          <cell r="AG116" t="str">
            <v>-</v>
          </cell>
          <cell r="AI116" t="str">
            <v>-</v>
          </cell>
          <cell r="AK116" t="str">
            <v>-</v>
          </cell>
          <cell r="AM116" t="str">
            <v>-</v>
          </cell>
          <cell r="AO116" t="str">
            <v>-</v>
          </cell>
          <cell r="AQ116" t="str">
            <v>-</v>
          </cell>
          <cell r="AS116" t="str">
            <v>-</v>
          </cell>
          <cell r="AU116" t="str">
            <v>-</v>
          </cell>
          <cell r="AW116" t="str">
            <v>-</v>
          </cell>
          <cell r="AY116" t="str">
            <v>-</v>
          </cell>
          <cell r="BA116" t="str">
            <v>-</v>
          </cell>
          <cell r="BC116" t="str">
            <v>-</v>
          </cell>
          <cell r="BE116" t="str">
            <v>-</v>
          </cell>
          <cell r="BG116" t="str">
            <v>-</v>
          </cell>
        </row>
        <row r="117">
          <cell r="B117" t="str">
            <v>Mali</v>
          </cell>
          <cell r="C117" t="str">
            <v>-</v>
          </cell>
          <cell r="E117" t="str">
            <v>-</v>
          </cell>
          <cell r="G117" t="str">
            <v>-</v>
          </cell>
          <cell r="I117" t="str">
            <v>-</v>
          </cell>
          <cell r="K117" t="str">
            <v>-</v>
          </cell>
          <cell r="M117" t="str">
            <v>-</v>
          </cell>
          <cell r="O117" t="str">
            <v>-</v>
          </cell>
          <cell r="Q117" t="str">
            <v>-</v>
          </cell>
          <cell r="S117" t="str">
            <v>-</v>
          </cell>
          <cell r="U117" t="str">
            <v>-</v>
          </cell>
          <cell r="W117" t="str">
            <v>-</v>
          </cell>
          <cell r="Y117" t="str">
            <v>-</v>
          </cell>
          <cell r="AA117" t="str">
            <v>-</v>
          </cell>
          <cell r="AC117" t="str">
            <v>-</v>
          </cell>
          <cell r="AE117" t="str">
            <v>-</v>
          </cell>
          <cell r="AG117" t="str">
            <v>-</v>
          </cell>
          <cell r="AI117" t="str">
            <v>-</v>
          </cell>
          <cell r="AK117" t="str">
            <v>-</v>
          </cell>
          <cell r="AM117" t="str">
            <v>-</v>
          </cell>
          <cell r="AO117" t="str">
            <v>-</v>
          </cell>
          <cell r="AQ117" t="str">
            <v>-</v>
          </cell>
          <cell r="AS117" t="str">
            <v>-</v>
          </cell>
          <cell r="AU117" t="str">
            <v>-</v>
          </cell>
          <cell r="AW117" t="str">
            <v>-</v>
          </cell>
          <cell r="AY117" t="str">
            <v>-</v>
          </cell>
          <cell r="BA117" t="str">
            <v>-</v>
          </cell>
          <cell r="BC117" t="str">
            <v>-</v>
          </cell>
          <cell r="BE117" t="str">
            <v>-</v>
          </cell>
          <cell r="BG117" t="str">
            <v>-</v>
          </cell>
        </row>
        <row r="118">
          <cell r="B118" t="str">
            <v>Malta</v>
          </cell>
          <cell r="C118" t="str">
            <v>-</v>
          </cell>
          <cell r="E118" t="str">
            <v>-</v>
          </cell>
          <cell r="G118" t="str">
            <v>-</v>
          </cell>
          <cell r="I118" t="str">
            <v>-</v>
          </cell>
          <cell r="K118" t="str">
            <v>-</v>
          </cell>
          <cell r="M118" t="str">
            <v>-</v>
          </cell>
          <cell r="O118" t="str">
            <v>-</v>
          </cell>
          <cell r="Q118" t="str">
            <v>-</v>
          </cell>
          <cell r="S118" t="str">
            <v>-</v>
          </cell>
          <cell r="U118" t="str">
            <v>-</v>
          </cell>
          <cell r="W118" t="str">
            <v>-</v>
          </cell>
          <cell r="Y118" t="str">
            <v>-</v>
          </cell>
          <cell r="AA118" t="str">
            <v>-</v>
          </cell>
          <cell r="AC118" t="str">
            <v>-</v>
          </cell>
          <cell r="AE118" t="str">
            <v>-</v>
          </cell>
          <cell r="AG118" t="str">
            <v>-</v>
          </cell>
          <cell r="AI118" t="str">
            <v>-</v>
          </cell>
          <cell r="AK118" t="str">
            <v>-</v>
          </cell>
          <cell r="AM118" t="str">
            <v>-</v>
          </cell>
          <cell r="AO118" t="str">
            <v>-</v>
          </cell>
          <cell r="AQ118" t="str">
            <v>-</v>
          </cell>
          <cell r="AS118" t="str">
            <v>-</v>
          </cell>
          <cell r="AU118" t="str">
            <v>-</v>
          </cell>
          <cell r="AW118" t="str">
            <v>-</v>
          </cell>
          <cell r="AY118" t="str">
            <v>-</v>
          </cell>
          <cell r="BA118" t="str">
            <v>-</v>
          </cell>
          <cell r="BC118" t="str">
            <v>-</v>
          </cell>
          <cell r="BE118" t="str">
            <v>-</v>
          </cell>
          <cell r="BG118" t="str">
            <v>-</v>
          </cell>
        </row>
        <row r="119">
          <cell r="B119" t="str">
            <v>Marshall Islands</v>
          </cell>
          <cell r="C119" t="str">
            <v>-</v>
          </cell>
          <cell r="E119" t="str">
            <v>-</v>
          </cell>
          <cell r="G119" t="str">
            <v>-</v>
          </cell>
          <cell r="I119" t="str">
            <v>-</v>
          </cell>
          <cell r="K119" t="str">
            <v>-</v>
          </cell>
          <cell r="M119" t="str">
            <v>-</v>
          </cell>
          <cell r="O119" t="str">
            <v>-</v>
          </cell>
          <cell r="Q119" t="str">
            <v>-</v>
          </cell>
          <cell r="S119" t="str">
            <v>-</v>
          </cell>
          <cell r="U119" t="str">
            <v>-</v>
          </cell>
          <cell r="W119" t="str">
            <v>-</v>
          </cell>
          <cell r="Y119" t="str">
            <v>-</v>
          </cell>
          <cell r="AA119" t="str">
            <v>-</v>
          </cell>
          <cell r="AC119" t="str">
            <v>-</v>
          </cell>
          <cell r="AE119" t="str">
            <v>-</v>
          </cell>
          <cell r="AG119" t="str">
            <v>-</v>
          </cell>
          <cell r="AI119" t="str">
            <v>-</v>
          </cell>
          <cell r="AK119" t="str">
            <v>-</v>
          </cell>
          <cell r="AM119" t="str">
            <v>-</v>
          </cell>
          <cell r="AO119" t="str">
            <v>-</v>
          </cell>
          <cell r="AQ119" t="str">
            <v>-</v>
          </cell>
          <cell r="AS119" t="str">
            <v>-</v>
          </cell>
          <cell r="AU119" t="str">
            <v>-</v>
          </cell>
          <cell r="AW119" t="str">
            <v>-</v>
          </cell>
          <cell r="AY119" t="str">
            <v>-</v>
          </cell>
          <cell r="BA119" t="str">
            <v>-</v>
          </cell>
          <cell r="BC119" t="str">
            <v>-</v>
          </cell>
          <cell r="BE119" t="str">
            <v>-</v>
          </cell>
          <cell r="BG119" t="str">
            <v>-</v>
          </cell>
        </row>
        <row r="120">
          <cell r="B120" t="str">
            <v>Mauritania</v>
          </cell>
          <cell r="C120" t="str">
            <v>-</v>
          </cell>
          <cell r="E120" t="str">
            <v>-</v>
          </cell>
          <cell r="G120" t="str">
            <v>-</v>
          </cell>
          <cell r="I120" t="str">
            <v>-</v>
          </cell>
          <cell r="K120" t="str">
            <v>-</v>
          </cell>
          <cell r="M120" t="str">
            <v>-</v>
          </cell>
          <cell r="O120" t="str">
            <v>-</v>
          </cell>
          <cell r="Q120" t="str">
            <v>-</v>
          </cell>
          <cell r="S120" t="str">
            <v>-</v>
          </cell>
          <cell r="U120" t="str">
            <v>-</v>
          </cell>
          <cell r="W120" t="str">
            <v>-</v>
          </cell>
          <cell r="Y120" t="str">
            <v>-</v>
          </cell>
          <cell r="AA120" t="str">
            <v>-</v>
          </cell>
          <cell r="AC120" t="str">
            <v>-</v>
          </cell>
          <cell r="AE120" t="str">
            <v>-</v>
          </cell>
          <cell r="AG120" t="str">
            <v>-</v>
          </cell>
          <cell r="AI120" t="str">
            <v>-</v>
          </cell>
          <cell r="AK120" t="str">
            <v>-</v>
          </cell>
          <cell r="AM120" t="str">
            <v>-</v>
          </cell>
          <cell r="AO120" t="str">
            <v>-</v>
          </cell>
          <cell r="AQ120" t="str">
            <v>-</v>
          </cell>
          <cell r="AS120" t="str">
            <v>-</v>
          </cell>
          <cell r="AU120" t="str">
            <v>-</v>
          </cell>
          <cell r="AW120" t="str">
            <v>-</v>
          </cell>
          <cell r="AY120" t="str">
            <v>-</v>
          </cell>
          <cell r="BA120" t="str">
            <v>-</v>
          </cell>
          <cell r="BC120" t="str">
            <v>-</v>
          </cell>
          <cell r="BE120" t="str">
            <v>-</v>
          </cell>
          <cell r="BG120" t="str">
            <v>-</v>
          </cell>
        </row>
        <row r="121">
          <cell r="B121" t="str">
            <v>Mauritius</v>
          </cell>
          <cell r="C121" t="str">
            <v>-</v>
          </cell>
          <cell r="E121" t="str">
            <v>-</v>
          </cell>
          <cell r="G121" t="str">
            <v>-</v>
          </cell>
          <cell r="I121" t="str">
            <v>-</v>
          </cell>
          <cell r="K121" t="str">
            <v>-</v>
          </cell>
          <cell r="M121" t="str">
            <v>-</v>
          </cell>
          <cell r="O121" t="str">
            <v>-</v>
          </cell>
          <cell r="Q121" t="str">
            <v>-</v>
          </cell>
          <cell r="S121" t="str">
            <v>-</v>
          </cell>
          <cell r="U121" t="str">
            <v>-</v>
          </cell>
          <cell r="W121" t="str">
            <v>-</v>
          </cell>
          <cell r="Y121" t="str">
            <v>-</v>
          </cell>
          <cell r="AA121" t="str">
            <v>-</v>
          </cell>
          <cell r="AC121" t="str">
            <v>-</v>
          </cell>
          <cell r="AE121" t="str">
            <v>-</v>
          </cell>
          <cell r="AG121" t="str">
            <v>-</v>
          </cell>
          <cell r="AI121" t="str">
            <v>-</v>
          </cell>
          <cell r="AK121" t="str">
            <v>-</v>
          </cell>
          <cell r="AM121" t="str">
            <v>-</v>
          </cell>
          <cell r="AO121" t="str">
            <v>-</v>
          </cell>
          <cell r="AQ121" t="str">
            <v>-</v>
          </cell>
          <cell r="AS121" t="str">
            <v>-</v>
          </cell>
          <cell r="AU121" t="str">
            <v>-</v>
          </cell>
          <cell r="AW121" t="str">
            <v>-</v>
          </cell>
          <cell r="AY121" t="str">
            <v>-</v>
          </cell>
          <cell r="BA121" t="str">
            <v>-</v>
          </cell>
          <cell r="BC121" t="str">
            <v>-</v>
          </cell>
          <cell r="BE121" t="str">
            <v>-</v>
          </cell>
          <cell r="BG121" t="str">
            <v>-</v>
          </cell>
        </row>
        <row r="122">
          <cell r="B122" t="str">
            <v>Mexico</v>
          </cell>
          <cell r="C122">
            <v>13.9</v>
          </cell>
          <cell r="E122">
            <v>4.4000000000000004</v>
          </cell>
          <cell r="G122">
            <v>16.2</v>
          </cell>
          <cell r="I122">
            <v>3.2</v>
          </cell>
          <cell r="K122">
            <v>9.1999999999999993</v>
          </cell>
          <cell r="M122">
            <v>12.8</v>
          </cell>
          <cell r="O122">
            <v>18.3</v>
          </cell>
          <cell r="Q122">
            <v>77.599999999999994</v>
          </cell>
          <cell r="S122">
            <v>71.8</v>
          </cell>
          <cell r="U122">
            <v>53.6</v>
          </cell>
          <cell r="W122">
            <v>42.7</v>
          </cell>
          <cell r="Y122" t="str">
            <v>-</v>
          </cell>
          <cell r="AA122" t="str">
            <v>-</v>
          </cell>
          <cell r="AC122" t="str">
            <v>-</v>
          </cell>
          <cell r="AE122" t="str">
            <v>-</v>
          </cell>
          <cell r="AG122" t="str">
            <v>-</v>
          </cell>
          <cell r="AI122" t="str">
            <v>-</v>
          </cell>
          <cell r="AK122" t="str">
            <v>-</v>
          </cell>
          <cell r="AM122" t="str">
            <v>-</v>
          </cell>
          <cell r="AO122" t="str">
            <v>-</v>
          </cell>
          <cell r="AQ122" t="str">
            <v>-</v>
          </cell>
          <cell r="AS122" t="str">
            <v>-</v>
          </cell>
          <cell r="AU122" t="str">
            <v>-</v>
          </cell>
          <cell r="AW122" t="str">
            <v>-</v>
          </cell>
          <cell r="AY122" t="str">
            <v>-</v>
          </cell>
          <cell r="BA122" t="str">
            <v>-</v>
          </cell>
          <cell r="BC122" t="str">
            <v>-</v>
          </cell>
          <cell r="BE122">
            <v>4.8</v>
          </cell>
          <cell r="BF122" t="str">
            <v>y</v>
          </cell>
          <cell r="BG122">
            <v>12.6</v>
          </cell>
        </row>
        <row r="123">
          <cell r="B123" t="str">
            <v>Micronesia (Federated States of)</v>
          </cell>
          <cell r="C123" t="str">
            <v>-</v>
          </cell>
          <cell r="E123" t="str">
            <v>-</v>
          </cell>
          <cell r="G123" t="str">
            <v>-</v>
          </cell>
          <cell r="I123" t="str">
            <v>-</v>
          </cell>
          <cell r="K123" t="str">
            <v>-</v>
          </cell>
          <cell r="M123" t="str">
            <v>-</v>
          </cell>
          <cell r="O123" t="str">
            <v>-</v>
          </cell>
          <cell r="Q123" t="str">
            <v>-</v>
          </cell>
          <cell r="S123" t="str">
            <v>-</v>
          </cell>
          <cell r="U123" t="str">
            <v>-</v>
          </cell>
          <cell r="W123" t="str">
            <v>-</v>
          </cell>
          <cell r="Y123" t="str">
            <v>-</v>
          </cell>
          <cell r="AA123" t="str">
            <v>-</v>
          </cell>
          <cell r="AC123" t="str">
            <v>-</v>
          </cell>
          <cell r="AE123" t="str">
            <v>-</v>
          </cell>
          <cell r="AG123" t="str">
            <v>-</v>
          </cell>
          <cell r="AI123" t="str">
            <v>-</v>
          </cell>
          <cell r="AK123" t="str">
            <v>-</v>
          </cell>
          <cell r="AM123" t="str">
            <v>-</v>
          </cell>
          <cell r="AO123" t="str">
            <v>-</v>
          </cell>
          <cell r="AQ123" t="str">
            <v>-</v>
          </cell>
          <cell r="AS123" t="str">
            <v>-</v>
          </cell>
          <cell r="AU123" t="str">
            <v>-</v>
          </cell>
          <cell r="AW123" t="str">
            <v>-</v>
          </cell>
          <cell r="AY123" t="str">
            <v>-</v>
          </cell>
          <cell r="BA123" t="str">
            <v>-</v>
          </cell>
          <cell r="BC123" t="str">
            <v>-</v>
          </cell>
          <cell r="BE123" t="str">
            <v>-</v>
          </cell>
          <cell r="BG123" t="str">
            <v>-</v>
          </cell>
        </row>
        <row r="124">
          <cell r="B124" t="str">
            <v>Monaco</v>
          </cell>
          <cell r="C124" t="str">
            <v>-</v>
          </cell>
          <cell r="E124" t="str">
            <v>-</v>
          </cell>
          <cell r="G124" t="str">
            <v>-</v>
          </cell>
          <cell r="I124" t="str">
            <v>-</v>
          </cell>
          <cell r="K124" t="str">
            <v>-</v>
          </cell>
          <cell r="M124" t="str">
            <v>-</v>
          </cell>
          <cell r="O124" t="str">
            <v>-</v>
          </cell>
          <cell r="Q124" t="str">
            <v>-</v>
          </cell>
          <cell r="S124" t="str">
            <v>-</v>
          </cell>
          <cell r="U124" t="str">
            <v>-</v>
          </cell>
          <cell r="W124" t="str">
            <v>-</v>
          </cell>
          <cell r="Y124" t="str">
            <v>-</v>
          </cell>
          <cell r="AA124" t="str">
            <v>-</v>
          </cell>
          <cell r="AC124" t="str">
            <v>-</v>
          </cell>
          <cell r="AE124" t="str">
            <v>-</v>
          </cell>
          <cell r="AG124" t="str">
            <v>-</v>
          </cell>
          <cell r="AI124" t="str">
            <v>-</v>
          </cell>
          <cell r="AK124" t="str">
            <v>-</v>
          </cell>
          <cell r="AM124" t="str">
            <v>-</v>
          </cell>
          <cell r="AO124" t="str">
            <v>-</v>
          </cell>
          <cell r="AQ124" t="str">
            <v>-</v>
          </cell>
          <cell r="AS124" t="str">
            <v>-</v>
          </cell>
          <cell r="AU124" t="str">
            <v>-</v>
          </cell>
          <cell r="AW124" t="str">
            <v>-</v>
          </cell>
          <cell r="AY124" t="str">
            <v>-</v>
          </cell>
          <cell r="BA124" t="str">
            <v>-</v>
          </cell>
          <cell r="BC124" t="str">
            <v>-</v>
          </cell>
          <cell r="BE124" t="str">
            <v>-</v>
          </cell>
          <cell r="BG124" t="str">
            <v>-</v>
          </cell>
        </row>
        <row r="125">
          <cell r="B125" t="str">
            <v>Mongolia</v>
          </cell>
          <cell r="C125">
            <v>5.0999999999999996</v>
          </cell>
          <cell r="E125">
            <v>1.9</v>
          </cell>
          <cell r="G125">
            <v>6.1</v>
          </cell>
          <cell r="I125">
            <v>1.9</v>
          </cell>
          <cell r="K125">
            <v>3.9</v>
          </cell>
          <cell r="M125">
            <v>10.8</v>
          </cell>
          <cell r="O125">
            <v>13.3</v>
          </cell>
          <cell r="Q125">
            <v>57.9</v>
          </cell>
          <cell r="S125">
            <v>40.4</v>
          </cell>
          <cell r="U125">
            <v>73.900000000000006</v>
          </cell>
          <cell r="W125">
            <v>54.5</v>
          </cell>
          <cell r="X125" t="str">
            <v>p</v>
          </cell>
          <cell r="Y125">
            <v>0.2</v>
          </cell>
          <cell r="AA125">
            <v>6.2</v>
          </cell>
          <cell r="AC125">
            <v>35.6</v>
          </cell>
          <cell r="AE125">
            <v>33.700000000000003</v>
          </cell>
          <cell r="AG125">
            <v>2.7</v>
          </cell>
          <cell r="AI125">
            <v>9.4</v>
          </cell>
          <cell r="AK125">
            <v>4</v>
          </cell>
          <cell r="AM125">
            <v>12.8</v>
          </cell>
          <cell r="AO125">
            <v>7.6</v>
          </cell>
          <cell r="AQ125">
            <v>18.8</v>
          </cell>
          <cell r="AS125">
            <v>91.6</v>
          </cell>
          <cell r="AU125">
            <v>89</v>
          </cell>
          <cell r="AW125">
            <v>93.9</v>
          </cell>
          <cell r="AY125">
            <v>80.7</v>
          </cell>
          <cell r="BA125">
            <v>86.8</v>
          </cell>
          <cell r="BC125">
            <v>79.400000000000006</v>
          </cell>
          <cell r="BE125">
            <v>5.3</v>
          </cell>
          <cell r="BG125">
            <v>8.6</v>
          </cell>
        </row>
        <row r="126">
          <cell r="B126" t="str">
            <v>Montenegro</v>
          </cell>
          <cell r="C126">
            <v>5.8</v>
          </cell>
          <cell r="E126">
            <v>0.8</v>
          </cell>
          <cell r="G126">
            <v>7.5</v>
          </cell>
          <cell r="I126">
            <v>0.4</v>
          </cell>
          <cell r="K126" t="str">
            <v>-</v>
          </cell>
          <cell r="M126">
            <v>7.6</v>
          </cell>
          <cell r="O126" t="str">
            <v>-</v>
          </cell>
          <cell r="Q126">
            <v>90.7</v>
          </cell>
          <cell r="S126" t="str">
            <v>-</v>
          </cell>
          <cell r="U126">
            <v>52.9</v>
          </cell>
          <cell r="W126" t="str">
            <v>-</v>
          </cell>
          <cell r="Y126">
            <v>0.4</v>
          </cell>
          <cell r="AA126">
            <v>6.7</v>
          </cell>
          <cell r="AC126" t="str">
            <v>-</v>
          </cell>
          <cell r="AE126" t="str">
            <v>-</v>
          </cell>
          <cell r="AG126">
            <v>2.1</v>
          </cell>
          <cell r="AI126">
            <v>6.1</v>
          </cell>
          <cell r="AJ126" t="str">
            <v>p</v>
          </cell>
          <cell r="AK126">
            <v>0.3</v>
          </cell>
          <cell r="AM126">
            <v>1.2</v>
          </cell>
          <cell r="AN126" t="str">
            <v>p</v>
          </cell>
          <cell r="AO126">
            <v>3.7</v>
          </cell>
          <cell r="AQ126">
            <v>15.4</v>
          </cell>
          <cell r="AR126" t="str">
            <v>p</v>
          </cell>
          <cell r="AS126">
            <v>95.9</v>
          </cell>
          <cell r="AU126">
            <v>93.9</v>
          </cell>
          <cell r="AV126" t="str">
            <v>p</v>
          </cell>
          <cell r="AW126">
            <v>99.3</v>
          </cell>
          <cell r="AY126">
            <v>90</v>
          </cell>
          <cell r="AZ126" t="str">
            <v>p</v>
          </cell>
          <cell r="BA126">
            <v>88.2</v>
          </cell>
          <cell r="BC126">
            <v>81.599999999999994</v>
          </cell>
          <cell r="BD126" t="str">
            <v>p</v>
          </cell>
          <cell r="BE126">
            <v>4.5999999999999996</v>
          </cell>
          <cell r="BG126">
            <v>4.9000000000000004</v>
          </cell>
        </row>
        <row r="127">
          <cell r="B127" t="str">
            <v>Montserrat</v>
          </cell>
          <cell r="C127" t="str">
            <v>-</v>
          </cell>
          <cell r="E127" t="str">
            <v>-</v>
          </cell>
          <cell r="G127" t="str">
            <v>-</v>
          </cell>
          <cell r="I127" t="str">
            <v>-</v>
          </cell>
          <cell r="K127" t="str">
            <v>-</v>
          </cell>
          <cell r="M127" t="str">
            <v>-</v>
          </cell>
          <cell r="O127" t="str">
            <v>-</v>
          </cell>
          <cell r="Q127" t="str">
            <v>-</v>
          </cell>
          <cell r="S127" t="str">
            <v>-</v>
          </cell>
          <cell r="U127" t="str">
            <v>-</v>
          </cell>
          <cell r="W127" t="str">
            <v>-</v>
          </cell>
          <cell r="Y127" t="str">
            <v>-</v>
          </cell>
          <cell r="AA127" t="str">
            <v>-</v>
          </cell>
          <cell r="AC127" t="str">
            <v>-</v>
          </cell>
          <cell r="AE127" t="str">
            <v>-</v>
          </cell>
          <cell r="AG127" t="str">
            <v>-</v>
          </cell>
          <cell r="AI127" t="str">
            <v>-</v>
          </cell>
          <cell r="AK127" t="str">
            <v>-</v>
          </cell>
          <cell r="AM127" t="str">
            <v>-</v>
          </cell>
          <cell r="AO127" t="str">
            <v>-</v>
          </cell>
          <cell r="AQ127" t="str">
            <v>-</v>
          </cell>
          <cell r="AS127" t="str">
            <v>-</v>
          </cell>
          <cell r="AU127" t="str">
            <v>-</v>
          </cell>
          <cell r="AW127" t="str">
            <v>-</v>
          </cell>
          <cell r="AY127" t="str">
            <v>-</v>
          </cell>
          <cell r="BA127" t="str">
            <v>-</v>
          </cell>
          <cell r="BC127" t="str">
            <v>-</v>
          </cell>
          <cell r="BE127" t="str">
            <v>-</v>
          </cell>
          <cell r="BG127" t="str">
            <v>-</v>
          </cell>
        </row>
        <row r="128">
          <cell r="B128" t="str">
            <v>Morocco</v>
          </cell>
          <cell r="C128" t="str">
            <v>-</v>
          </cell>
          <cell r="E128" t="str">
            <v>-</v>
          </cell>
          <cell r="G128" t="str">
            <v>-</v>
          </cell>
          <cell r="I128" t="str">
            <v>-</v>
          </cell>
          <cell r="K128" t="str">
            <v>-</v>
          </cell>
          <cell r="M128" t="str">
            <v>-</v>
          </cell>
          <cell r="O128" t="str">
            <v>-</v>
          </cell>
          <cell r="Q128" t="str">
            <v>-</v>
          </cell>
          <cell r="S128" t="str">
            <v>-</v>
          </cell>
          <cell r="U128" t="str">
            <v>-</v>
          </cell>
          <cell r="W128" t="str">
            <v>-</v>
          </cell>
          <cell r="Y128" t="str">
            <v>-</v>
          </cell>
          <cell r="AA128" t="str">
            <v>-</v>
          </cell>
          <cell r="AC128" t="str">
            <v>-</v>
          </cell>
          <cell r="AE128" t="str">
            <v>-</v>
          </cell>
          <cell r="AG128" t="str">
            <v>-</v>
          </cell>
          <cell r="AI128" t="str">
            <v>-</v>
          </cell>
          <cell r="AK128" t="str">
            <v>-</v>
          </cell>
          <cell r="AM128" t="str">
            <v>-</v>
          </cell>
          <cell r="AO128" t="str">
            <v>-</v>
          </cell>
          <cell r="AQ128" t="str">
            <v>-</v>
          </cell>
          <cell r="AS128" t="str">
            <v>-</v>
          </cell>
          <cell r="AU128" t="str">
            <v>-</v>
          </cell>
          <cell r="AW128" t="str">
            <v>-</v>
          </cell>
          <cell r="AY128" t="str">
            <v>-</v>
          </cell>
          <cell r="BA128" t="str">
            <v>-</v>
          </cell>
          <cell r="BC128" t="str">
            <v>-</v>
          </cell>
          <cell r="BE128" t="str">
            <v>-</v>
          </cell>
          <cell r="BG128" t="str">
            <v>-</v>
          </cell>
        </row>
        <row r="129">
          <cell r="B129" t="str">
            <v>Mozambique</v>
          </cell>
          <cell r="C129" t="str">
            <v>-</v>
          </cell>
          <cell r="E129" t="str">
            <v>-</v>
          </cell>
          <cell r="G129" t="str">
            <v>-</v>
          </cell>
          <cell r="I129" t="str">
            <v>-</v>
          </cell>
          <cell r="K129" t="str">
            <v>-</v>
          </cell>
          <cell r="M129" t="str">
            <v>-</v>
          </cell>
          <cell r="O129" t="str">
            <v>-</v>
          </cell>
          <cell r="Q129" t="str">
            <v>-</v>
          </cell>
          <cell r="S129" t="str">
            <v>-</v>
          </cell>
          <cell r="U129" t="str">
            <v>-</v>
          </cell>
          <cell r="W129" t="str">
            <v>-</v>
          </cell>
          <cell r="Y129" t="str">
            <v>-</v>
          </cell>
          <cell r="AA129" t="str">
            <v>-</v>
          </cell>
          <cell r="AC129" t="str">
            <v>-</v>
          </cell>
          <cell r="AE129" t="str">
            <v>-</v>
          </cell>
          <cell r="AG129" t="str">
            <v>-</v>
          </cell>
          <cell r="AI129" t="str">
            <v>-</v>
          </cell>
          <cell r="AK129" t="str">
            <v>-</v>
          </cell>
          <cell r="AM129" t="str">
            <v>-</v>
          </cell>
          <cell r="AO129" t="str">
            <v>-</v>
          </cell>
          <cell r="AQ129" t="str">
            <v>-</v>
          </cell>
          <cell r="AS129" t="str">
            <v>-</v>
          </cell>
          <cell r="AU129" t="str">
            <v>-</v>
          </cell>
          <cell r="AW129" t="str">
            <v>-</v>
          </cell>
          <cell r="AY129" t="str">
            <v>-</v>
          </cell>
          <cell r="BA129" t="str">
            <v>-</v>
          </cell>
          <cell r="BC129" t="str">
            <v>-</v>
          </cell>
          <cell r="BE129" t="str">
            <v>-</v>
          </cell>
          <cell r="BG129" t="str">
            <v>-</v>
          </cell>
        </row>
        <row r="130">
          <cell r="B130" t="str">
            <v>Myanmar</v>
          </cell>
          <cell r="C130" t="str">
            <v>-</v>
          </cell>
          <cell r="E130" t="str">
            <v>-</v>
          </cell>
          <cell r="G130" t="str">
            <v>-</v>
          </cell>
          <cell r="I130" t="str">
            <v>-</v>
          </cell>
          <cell r="K130" t="str">
            <v>-</v>
          </cell>
          <cell r="M130" t="str">
            <v>-</v>
          </cell>
          <cell r="O130" t="str">
            <v>-</v>
          </cell>
          <cell r="Q130" t="str">
            <v>-</v>
          </cell>
          <cell r="S130" t="str">
            <v>-</v>
          </cell>
          <cell r="U130" t="str">
            <v>-</v>
          </cell>
          <cell r="W130" t="str">
            <v>-</v>
          </cell>
          <cell r="Y130" t="str">
            <v>-</v>
          </cell>
          <cell r="AA130" t="str">
            <v>-</v>
          </cell>
          <cell r="AC130" t="str">
            <v>-</v>
          </cell>
          <cell r="AE130" t="str">
            <v>-</v>
          </cell>
          <cell r="AG130" t="str">
            <v>-</v>
          </cell>
          <cell r="AI130" t="str">
            <v>-</v>
          </cell>
          <cell r="AK130" t="str">
            <v>-</v>
          </cell>
          <cell r="AM130" t="str">
            <v>-</v>
          </cell>
          <cell r="AO130" t="str">
            <v>-</v>
          </cell>
          <cell r="AQ130" t="str">
            <v>-</v>
          </cell>
          <cell r="AS130" t="str">
            <v>-</v>
          </cell>
          <cell r="AU130" t="str">
            <v>-</v>
          </cell>
          <cell r="AW130" t="str">
            <v>-</v>
          </cell>
          <cell r="AY130" t="str">
            <v>-</v>
          </cell>
          <cell r="BA130" t="str">
            <v>-</v>
          </cell>
          <cell r="BC130" t="str">
            <v>-</v>
          </cell>
          <cell r="BE130" t="str">
            <v>-</v>
          </cell>
          <cell r="BG130" t="str">
            <v>-</v>
          </cell>
        </row>
        <row r="131">
          <cell r="B131" t="str">
            <v>Namibia</v>
          </cell>
          <cell r="C131" t="str">
            <v>-</v>
          </cell>
          <cell r="E131" t="str">
            <v>-</v>
          </cell>
          <cell r="G131" t="str">
            <v>-</v>
          </cell>
          <cell r="I131" t="str">
            <v>-</v>
          </cell>
          <cell r="K131" t="str">
            <v>-</v>
          </cell>
          <cell r="M131" t="str">
            <v>-</v>
          </cell>
          <cell r="O131" t="str">
            <v>-</v>
          </cell>
          <cell r="Q131" t="str">
            <v>-</v>
          </cell>
          <cell r="S131" t="str">
            <v>-</v>
          </cell>
          <cell r="U131" t="str">
            <v>-</v>
          </cell>
          <cell r="W131" t="str">
            <v>-</v>
          </cell>
          <cell r="Y131" t="str">
            <v>-</v>
          </cell>
          <cell r="AA131" t="str">
            <v>-</v>
          </cell>
          <cell r="AC131" t="str">
            <v>-</v>
          </cell>
          <cell r="AE131" t="str">
            <v>-</v>
          </cell>
          <cell r="AG131" t="str">
            <v>-</v>
          </cell>
          <cell r="AI131" t="str">
            <v>-</v>
          </cell>
          <cell r="AK131" t="str">
            <v>-</v>
          </cell>
          <cell r="AM131" t="str">
            <v>-</v>
          </cell>
          <cell r="AO131" t="str">
            <v>-</v>
          </cell>
          <cell r="AQ131" t="str">
            <v>-</v>
          </cell>
          <cell r="AS131" t="str">
            <v>-</v>
          </cell>
          <cell r="AU131" t="str">
            <v>-</v>
          </cell>
          <cell r="AW131" t="str">
            <v>-</v>
          </cell>
          <cell r="AY131" t="str">
            <v>-</v>
          </cell>
          <cell r="BA131" t="str">
            <v>-</v>
          </cell>
          <cell r="BC131" t="str">
            <v>-</v>
          </cell>
          <cell r="BE131" t="str">
            <v>-</v>
          </cell>
          <cell r="BG131" t="str">
            <v>-</v>
          </cell>
        </row>
        <row r="132">
          <cell r="B132" t="str">
            <v>Nauru</v>
          </cell>
          <cell r="C132" t="str">
            <v>-</v>
          </cell>
          <cell r="E132" t="str">
            <v>-</v>
          </cell>
          <cell r="G132" t="str">
            <v>-</v>
          </cell>
          <cell r="I132" t="str">
            <v>-</v>
          </cell>
          <cell r="K132" t="str">
            <v>-</v>
          </cell>
          <cell r="M132" t="str">
            <v>-</v>
          </cell>
          <cell r="O132" t="str">
            <v>-</v>
          </cell>
          <cell r="Q132" t="str">
            <v>-</v>
          </cell>
          <cell r="S132" t="str">
            <v>-</v>
          </cell>
          <cell r="U132" t="str">
            <v>-</v>
          </cell>
          <cell r="W132" t="str">
            <v>-</v>
          </cell>
          <cell r="Y132" t="str">
            <v>-</v>
          </cell>
          <cell r="AA132" t="str">
            <v>-</v>
          </cell>
          <cell r="AC132" t="str">
            <v>-</v>
          </cell>
          <cell r="AE132" t="str">
            <v>-</v>
          </cell>
          <cell r="AG132" t="str">
            <v>-</v>
          </cell>
          <cell r="AI132" t="str">
            <v>-</v>
          </cell>
          <cell r="AK132" t="str">
            <v>-</v>
          </cell>
          <cell r="AM132" t="str">
            <v>-</v>
          </cell>
          <cell r="AO132" t="str">
            <v>-</v>
          </cell>
          <cell r="AQ132" t="str">
            <v>-</v>
          </cell>
          <cell r="AS132" t="str">
            <v>-</v>
          </cell>
          <cell r="AU132" t="str">
            <v>-</v>
          </cell>
          <cell r="AW132" t="str">
            <v>-</v>
          </cell>
          <cell r="AY132" t="str">
            <v>-</v>
          </cell>
          <cell r="BA132" t="str">
            <v>-</v>
          </cell>
          <cell r="BC132" t="str">
            <v>-</v>
          </cell>
          <cell r="BE132" t="str">
            <v>-</v>
          </cell>
          <cell r="BG132" t="str">
            <v>-</v>
          </cell>
        </row>
        <row r="133">
          <cell r="B133" t="str">
            <v>Nepal</v>
          </cell>
          <cell r="C133">
            <v>10.6</v>
          </cell>
          <cell r="E133">
            <v>1.7</v>
          </cell>
          <cell r="G133">
            <v>13.2</v>
          </cell>
          <cell r="I133">
            <v>25.6</v>
          </cell>
          <cell r="K133">
            <v>55.8</v>
          </cell>
          <cell r="M133">
            <v>35.4</v>
          </cell>
          <cell r="O133">
            <v>51</v>
          </cell>
          <cell r="Q133">
            <v>73.8</v>
          </cell>
          <cell r="S133">
            <v>52.8</v>
          </cell>
          <cell r="U133">
            <v>62.4</v>
          </cell>
          <cell r="W133">
            <v>33.700000000000003</v>
          </cell>
          <cell r="X133" t="str">
            <v>p</v>
          </cell>
          <cell r="Y133">
            <v>1.5</v>
          </cell>
          <cell r="AA133">
            <v>4.8</v>
          </cell>
          <cell r="AC133">
            <v>28.5</v>
          </cell>
          <cell r="AE133">
            <v>22.8</v>
          </cell>
          <cell r="AG133">
            <v>4.3</v>
          </cell>
          <cell r="AI133">
            <v>5.4</v>
          </cell>
          <cell r="AK133">
            <v>4</v>
          </cell>
          <cell r="AM133">
            <v>3.6</v>
          </cell>
          <cell r="AO133">
            <v>14.4</v>
          </cell>
          <cell r="AQ133">
            <v>22.5</v>
          </cell>
          <cell r="AS133">
            <v>19.8</v>
          </cell>
          <cell r="AU133">
            <v>21</v>
          </cell>
          <cell r="AW133">
            <v>50.2</v>
          </cell>
          <cell r="AY133">
            <v>49.3</v>
          </cell>
          <cell r="BA133">
            <v>48.5</v>
          </cell>
          <cell r="BC133">
            <v>36.799999999999997</v>
          </cell>
          <cell r="BE133">
            <v>20.9</v>
          </cell>
          <cell r="BG133">
            <v>22.8</v>
          </cell>
        </row>
        <row r="134">
          <cell r="B134" t="str">
            <v>Netherlands (Kingdom of the)</v>
          </cell>
          <cell r="C134" t="str">
            <v>-</v>
          </cell>
          <cell r="E134" t="str">
            <v>-</v>
          </cell>
          <cell r="G134" t="str">
            <v>-</v>
          </cell>
          <cell r="I134" t="str">
            <v>-</v>
          </cell>
          <cell r="K134" t="str">
            <v>-</v>
          </cell>
          <cell r="M134" t="str">
            <v>-</v>
          </cell>
          <cell r="O134" t="str">
            <v>-</v>
          </cell>
          <cell r="Q134" t="str">
            <v>-</v>
          </cell>
          <cell r="S134" t="str">
            <v>-</v>
          </cell>
          <cell r="U134" t="str">
            <v>-</v>
          </cell>
          <cell r="W134" t="str">
            <v>-</v>
          </cell>
          <cell r="Y134" t="str">
            <v>-</v>
          </cell>
          <cell r="AA134" t="str">
            <v>-</v>
          </cell>
          <cell r="AC134" t="str">
            <v>-</v>
          </cell>
          <cell r="AE134" t="str">
            <v>-</v>
          </cell>
          <cell r="AG134" t="str">
            <v>-</v>
          </cell>
          <cell r="AI134" t="str">
            <v>-</v>
          </cell>
          <cell r="AK134" t="str">
            <v>-</v>
          </cell>
          <cell r="AM134" t="str">
            <v>-</v>
          </cell>
          <cell r="AO134" t="str">
            <v>-</v>
          </cell>
          <cell r="AQ134" t="str">
            <v>-</v>
          </cell>
          <cell r="AS134" t="str">
            <v>-</v>
          </cell>
          <cell r="AU134" t="str">
            <v>-</v>
          </cell>
          <cell r="AW134" t="str">
            <v>-</v>
          </cell>
          <cell r="AY134" t="str">
            <v>-</v>
          </cell>
          <cell r="BA134" t="str">
            <v>-</v>
          </cell>
          <cell r="BC134" t="str">
            <v>-</v>
          </cell>
          <cell r="BE134" t="str">
            <v>-</v>
          </cell>
          <cell r="BG134" t="str">
            <v>-</v>
          </cell>
        </row>
        <row r="135">
          <cell r="B135" t="str">
            <v>New Zealand</v>
          </cell>
          <cell r="C135" t="str">
            <v>-</v>
          </cell>
          <cell r="E135" t="str">
            <v>-</v>
          </cell>
          <cell r="G135" t="str">
            <v>-</v>
          </cell>
          <cell r="I135" t="str">
            <v>-</v>
          </cell>
          <cell r="K135" t="str">
            <v>-</v>
          </cell>
          <cell r="M135" t="str">
            <v>-</v>
          </cell>
          <cell r="O135" t="str">
            <v>-</v>
          </cell>
          <cell r="Q135" t="str">
            <v>-</v>
          </cell>
          <cell r="S135" t="str">
            <v>-</v>
          </cell>
          <cell r="U135" t="str">
            <v>-</v>
          </cell>
          <cell r="W135" t="str">
            <v>-</v>
          </cell>
          <cell r="Y135" t="str">
            <v>-</v>
          </cell>
          <cell r="AA135" t="str">
            <v>-</v>
          </cell>
          <cell r="AC135" t="str">
            <v>-</v>
          </cell>
          <cell r="AE135" t="str">
            <v>-</v>
          </cell>
          <cell r="AG135" t="str">
            <v>-</v>
          </cell>
          <cell r="AI135" t="str">
            <v>-</v>
          </cell>
          <cell r="AK135" t="str">
            <v>-</v>
          </cell>
          <cell r="AM135" t="str">
            <v>-</v>
          </cell>
          <cell r="AO135" t="str">
            <v>-</v>
          </cell>
          <cell r="AQ135" t="str">
            <v>-</v>
          </cell>
          <cell r="AS135" t="str">
            <v>-</v>
          </cell>
          <cell r="AU135" t="str">
            <v>-</v>
          </cell>
          <cell r="AW135" t="str">
            <v>-</v>
          </cell>
          <cell r="AY135" t="str">
            <v>-</v>
          </cell>
          <cell r="BA135" t="str">
            <v>-</v>
          </cell>
          <cell r="BC135" t="str">
            <v>-</v>
          </cell>
          <cell r="BE135" t="str">
            <v>-</v>
          </cell>
          <cell r="BG135" t="str">
            <v>-</v>
          </cell>
        </row>
        <row r="136">
          <cell r="B136" t="str">
            <v>Nicaragua</v>
          </cell>
          <cell r="C136" t="str">
            <v>-</v>
          </cell>
          <cell r="E136" t="str">
            <v>-</v>
          </cell>
          <cell r="G136" t="str">
            <v>-</v>
          </cell>
          <cell r="I136" t="str">
            <v>-</v>
          </cell>
          <cell r="K136" t="str">
            <v>-</v>
          </cell>
          <cell r="M136" t="str">
            <v>-</v>
          </cell>
          <cell r="O136" t="str">
            <v>-</v>
          </cell>
          <cell r="Q136" t="str">
            <v>-</v>
          </cell>
          <cell r="S136" t="str">
            <v>-</v>
          </cell>
          <cell r="U136" t="str">
            <v>-</v>
          </cell>
          <cell r="W136" t="str">
            <v>-</v>
          </cell>
          <cell r="Y136" t="str">
            <v>-</v>
          </cell>
          <cell r="AA136" t="str">
            <v>-</v>
          </cell>
          <cell r="AC136" t="str">
            <v>-</v>
          </cell>
          <cell r="AE136" t="str">
            <v>-</v>
          </cell>
          <cell r="AG136" t="str">
            <v>-</v>
          </cell>
          <cell r="AI136" t="str">
            <v>-</v>
          </cell>
          <cell r="AK136" t="str">
            <v>-</v>
          </cell>
          <cell r="AM136" t="str">
            <v>-</v>
          </cell>
          <cell r="AO136" t="str">
            <v>-</v>
          </cell>
          <cell r="AQ136" t="str">
            <v>-</v>
          </cell>
          <cell r="AS136" t="str">
            <v>-</v>
          </cell>
          <cell r="AU136" t="str">
            <v>-</v>
          </cell>
          <cell r="AW136" t="str">
            <v>-</v>
          </cell>
          <cell r="AY136" t="str">
            <v>-</v>
          </cell>
          <cell r="BA136" t="str">
            <v>-</v>
          </cell>
          <cell r="BC136" t="str">
            <v>-</v>
          </cell>
          <cell r="BE136" t="str">
            <v>-</v>
          </cell>
          <cell r="BG136" t="str">
            <v>-</v>
          </cell>
        </row>
        <row r="137">
          <cell r="B137" t="str">
            <v>Niger</v>
          </cell>
          <cell r="C137" t="str">
            <v>-</v>
          </cell>
          <cell r="E137" t="str">
            <v>-</v>
          </cell>
          <cell r="G137" t="str">
            <v>-</v>
          </cell>
          <cell r="I137" t="str">
            <v>-</v>
          </cell>
          <cell r="K137" t="str">
            <v>-</v>
          </cell>
          <cell r="M137" t="str">
            <v>-</v>
          </cell>
          <cell r="O137" t="str">
            <v>-</v>
          </cell>
          <cell r="Q137" t="str">
            <v>-</v>
          </cell>
          <cell r="S137" t="str">
            <v>-</v>
          </cell>
          <cell r="U137" t="str">
            <v>-</v>
          </cell>
          <cell r="W137" t="str">
            <v>-</v>
          </cell>
          <cell r="Y137" t="str">
            <v>-</v>
          </cell>
          <cell r="AA137" t="str">
            <v>-</v>
          </cell>
          <cell r="AC137" t="str">
            <v>-</v>
          </cell>
          <cell r="AE137" t="str">
            <v>-</v>
          </cell>
          <cell r="AG137" t="str">
            <v>-</v>
          </cell>
          <cell r="AI137" t="str">
            <v>-</v>
          </cell>
          <cell r="AK137" t="str">
            <v>-</v>
          </cell>
          <cell r="AM137" t="str">
            <v>-</v>
          </cell>
          <cell r="AO137" t="str">
            <v>-</v>
          </cell>
          <cell r="AQ137" t="str">
            <v>-</v>
          </cell>
          <cell r="AS137" t="str">
            <v>-</v>
          </cell>
          <cell r="AU137" t="str">
            <v>-</v>
          </cell>
          <cell r="AW137" t="str">
            <v>-</v>
          </cell>
          <cell r="AY137" t="str">
            <v>-</v>
          </cell>
          <cell r="BA137" t="str">
            <v>-</v>
          </cell>
          <cell r="BC137" t="str">
            <v>-</v>
          </cell>
          <cell r="BE137" t="str">
            <v>-</v>
          </cell>
          <cell r="BG137" t="str">
            <v>-</v>
          </cell>
        </row>
        <row r="138">
          <cell r="B138" t="str">
            <v>Nigeria</v>
          </cell>
          <cell r="C138">
            <v>13.8</v>
          </cell>
          <cell r="E138">
            <v>7.6</v>
          </cell>
          <cell r="G138">
            <v>15.5</v>
          </cell>
          <cell r="I138" t="str">
            <v>-</v>
          </cell>
          <cell r="K138" t="str">
            <v>-</v>
          </cell>
          <cell r="M138" t="str">
            <v>-</v>
          </cell>
          <cell r="O138" t="str">
            <v>-</v>
          </cell>
          <cell r="Q138">
            <v>56</v>
          </cell>
          <cell r="S138">
            <v>40.299999999999997</v>
          </cell>
          <cell r="U138">
            <v>38.9</v>
          </cell>
          <cell r="W138">
            <v>29.7</v>
          </cell>
          <cell r="Y138">
            <v>15.8</v>
          </cell>
          <cell r="AA138">
            <v>24</v>
          </cell>
          <cell r="AC138">
            <v>21.3</v>
          </cell>
          <cell r="AE138">
            <v>11.1</v>
          </cell>
          <cell r="AG138">
            <v>22.8</v>
          </cell>
          <cell r="AI138">
            <v>33.1</v>
          </cell>
          <cell r="AK138">
            <v>22.8</v>
          </cell>
          <cell r="AM138">
            <v>34.4</v>
          </cell>
          <cell r="AO138">
            <v>29.5</v>
          </cell>
          <cell r="AQ138">
            <v>45.3</v>
          </cell>
          <cell r="AS138">
            <v>70.400000000000006</v>
          </cell>
          <cell r="AU138">
            <v>60.5</v>
          </cell>
          <cell r="AW138">
            <v>50.6</v>
          </cell>
          <cell r="AY138">
            <v>32.200000000000003</v>
          </cell>
          <cell r="BA138">
            <v>48</v>
          </cell>
          <cell r="BC138">
            <v>31.3</v>
          </cell>
          <cell r="BE138">
            <v>28.4</v>
          </cell>
          <cell r="BG138">
            <v>43.2</v>
          </cell>
        </row>
        <row r="139">
          <cell r="B139" t="str">
            <v>Niue</v>
          </cell>
          <cell r="C139" t="str">
            <v>-</v>
          </cell>
          <cell r="E139" t="str">
            <v>-</v>
          </cell>
          <cell r="G139" t="str">
            <v>-</v>
          </cell>
          <cell r="I139" t="str">
            <v>-</v>
          </cell>
          <cell r="K139" t="str">
            <v>-</v>
          </cell>
          <cell r="M139" t="str">
            <v>-</v>
          </cell>
          <cell r="O139" t="str">
            <v>-</v>
          </cell>
          <cell r="Q139" t="str">
            <v>-</v>
          </cell>
          <cell r="S139" t="str">
            <v>-</v>
          </cell>
          <cell r="U139" t="str">
            <v>-</v>
          </cell>
          <cell r="W139" t="str">
            <v>-</v>
          </cell>
          <cell r="Y139" t="str">
            <v>-</v>
          </cell>
          <cell r="AA139" t="str">
            <v>-</v>
          </cell>
          <cell r="AC139" t="str">
            <v>-</v>
          </cell>
          <cell r="AE139" t="str">
            <v>-</v>
          </cell>
          <cell r="AG139" t="str">
            <v>-</v>
          </cell>
          <cell r="AI139" t="str">
            <v>-</v>
          </cell>
          <cell r="AK139" t="str">
            <v>-</v>
          </cell>
          <cell r="AM139" t="str">
            <v>-</v>
          </cell>
          <cell r="AO139" t="str">
            <v>-</v>
          </cell>
          <cell r="AQ139" t="str">
            <v>-</v>
          </cell>
          <cell r="AS139" t="str">
            <v>-</v>
          </cell>
          <cell r="AU139" t="str">
            <v>-</v>
          </cell>
          <cell r="AW139" t="str">
            <v>-</v>
          </cell>
          <cell r="AY139" t="str">
            <v>-</v>
          </cell>
          <cell r="BA139" t="str">
            <v>-</v>
          </cell>
          <cell r="BC139" t="str">
            <v>-</v>
          </cell>
          <cell r="BE139" t="str">
            <v>-</v>
          </cell>
          <cell r="BG139" t="str">
            <v>-</v>
          </cell>
        </row>
        <row r="140">
          <cell r="B140" t="str">
            <v>North Macedonia</v>
          </cell>
          <cell r="C140">
            <v>8.6</v>
          </cell>
          <cell r="E140">
            <v>2.2000000000000002</v>
          </cell>
          <cell r="G140">
            <v>11.1</v>
          </cell>
          <cell r="I140">
            <v>1</v>
          </cell>
          <cell r="K140" t="str">
            <v>-</v>
          </cell>
          <cell r="M140">
            <v>3.5</v>
          </cell>
          <cell r="O140" t="str">
            <v>-</v>
          </cell>
          <cell r="Q140">
            <v>88.3</v>
          </cell>
          <cell r="S140" t="str">
            <v>-</v>
          </cell>
          <cell r="U140">
            <v>36.799999999999997</v>
          </cell>
          <cell r="W140" t="str">
            <v>-</v>
          </cell>
          <cell r="Y140">
            <v>0.1</v>
          </cell>
          <cell r="AA140">
            <v>1.3</v>
          </cell>
          <cell r="AC140">
            <v>34.6</v>
          </cell>
          <cell r="AE140">
            <v>21.8</v>
          </cell>
          <cell r="AG140">
            <v>2.1</v>
          </cell>
          <cell r="AI140">
            <v>5.8</v>
          </cell>
          <cell r="AK140">
            <v>0</v>
          </cell>
          <cell r="AM140">
            <v>2.1</v>
          </cell>
          <cell r="AN140" t="str">
            <v>p</v>
          </cell>
          <cell r="AO140">
            <v>17.3</v>
          </cell>
          <cell r="AQ140">
            <v>7.5</v>
          </cell>
          <cell r="AR140" t="str">
            <v>p</v>
          </cell>
          <cell r="AS140">
            <v>97.3</v>
          </cell>
          <cell r="AU140">
            <v>92.8</v>
          </cell>
          <cell r="AW140">
            <v>99.6</v>
          </cell>
          <cell r="AY140">
            <v>97.9</v>
          </cell>
          <cell r="AZ140" t="str">
            <v>p</v>
          </cell>
          <cell r="BA140">
            <v>82.7</v>
          </cell>
          <cell r="BC140">
            <v>91</v>
          </cell>
          <cell r="BD140" t="str">
            <v>p</v>
          </cell>
          <cell r="BE140">
            <v>7.1</v>
          </cell>
          <cell r="BG140">
            <v>12.7</v>
          </cell>
        </row>
        <row r="141">
          <cell r="B141" t="str">
            <v>Norway</v>
          </cell>
          <cell r="C141" t="str">
            <v>-</v>
          </cell>
          <cell r="E141" t="str">
            <v>-</v>
          </cell>
          <cell r="G141" t="str">
            <v>-</v>
          </cell>
          <cell r="I141" t="str">
            <v>-</v>
          </cell>
          <cell r="K141" t="str">
            <v>-</v>
          </cell>
          <cell r="M141" t="str">
            <v>-</v>
          </cell>
          <cell r="O141" t="str">
            <v>-</v>
          </cell>
          <cell r="Q141" t="str">
            <v>-</v>
          </cell>
          <cell r="S141" t="str">
            <v>-</v>
          </cell>
          <cell r="U141" t="str">
            <v>-</v>
          </cell>
          <cell r="W141" t="str">
            <v>-</v>
          </cell>
          <cell r="Y141" t="str">
            <v>-</v>
          </cell>
          <cell r="AA141" t="str">
            <v>-</v>
          </cell>
          <cell r="AC141" t="str">
            <v>-</v>
          </cell>
          <cell r="AE141" t="str">
            <v>-</v>
          </cell>
          <cell r="AG141" t="str">
            <v>-</v>
          </cell>
          <cell r="AI141" t="str">
            <v>-</v>
          </cell>
          <cell r="AK141" t="str">
            <v>-</v>
          </cell>
          <cell r="AM141" t="str">
            <v>-</v>
          </cell>
          <cell r="AO141" t="str">
            <v>-</v>
          </cell>
          <cell r="AQ141" t="str">
            <v>-</v>
          </cell>
          <cell r="AS141" t="str">
            <v>-</v>
          </cell>
          <cell r="AU141" t="str">
            <v>-</v>
          </cell>
          <cell r="AW141" t="str">
            <v>-</v>
          </cell>
          <cell r="AY141" t="str">
            <v>-</v>
          </cell>
          <cell r="BA141" t="str">
            <v>-</v>
          </cell>
          <cell r="BC141" t="str">
            <v>-</v>
          </cell>
          <cell r="BE141" t="str">
            <v>-</v>
          </cell>
          <cell r="BG141" t="str">
            <v>-</v>
          </cell>
        </row>
        <row r="142">
          <cell r="B142" t="str">
            <v>Oman</v>
          </cell>
          <cell r="C142" t="str">
            <v>-</v>
          </cell>
          <cell r="E142" t="str">
            <v>-</v>
          </cell>
          <cell r="G142" t="str">
            <v>-</v>
          </cell>
          <cell r="I142" t="str">
            <v>-</v>
          </cell>
          <cell r="K142" t="str">
            <v>-</v>
          </cell>
          <cell r="M142" t="str">
            <v>-</v>
          </cell>
          <cell r="O142" t="str">
            <v>-</v>
          </cell>
          <cell r="Q142" t="str">
            <v>-</v>
          </cell>
          <cell r="S142" t="str">
            <v>-</v>
          </cell>
          <cell r="U142" t="str">
            <v>-</v>
          </cell>
          <cell r="W142" t="str">
            <v>-</v>
          </cell>
          <cell r="Y142" t="str">
            <v>-</v>
          </cell>
          <cell r="AA142" t="str">
            <v>-</v>
          </cell>
          <cell r="AC142" t="str">
            <v>-</v>
          </cell>
          <cell r="AE142" t="str">
            <v>-</v>
          </cell>
          <cell r="AG142" t="str">
            <v>-</v>
          </cell>
          <cell r="AI142" t="str">
            <v>-</v>
          </cell>
          <cell r="AK142" t="str">
            <v>-</v>
          </cell>
          <cell r="AM142" t="str">
            <v>-</v>
          </cell>
          <cell r="AO142" t="str">
            <v>-</v>
          </cell>
          <cell r="AQ142" t="str">
            <v>-</v>
          </cell>
          <cell r="AS142" t="str">
            <v>-</v>
          </cell>
          <cell r="AU142" t="str">
            <v>-</v>
          </cell>
          <cell r="AW142" t="str">
            <v>-</v>
          </cell>
          <cell r="AY142" t="str">
            <v>-</v>
          </cell>
          <cell r="BA142" t="str">
            <v>-</v>
          </cell>
          <cell r="BC142" t="str">
            <v>-</v>
          </cell>
          <cell r="BE142" t="str">
            <v>-</v>
          </cell>
          <cell r="BG142" t="str">
            <v>-</v>
          </cell>
        </row>
        <row r="143">
          <cell r="B143" t="str">
            <v>Pakistan</v>
          </cell>
          <cell r="C143" t="str">
            <v>-</v>
          </cell>
          <cell r="E143" t="str">
            <v>-</v>
          </cell>
          <cell r="G143" t="str">
            <v>-</v>
          </cell>
          <cell r="I143" t="str">
            <v>-</v>
          </cell>
          <cell r="K143" t="str">
            <v>-</v>
          </cell>
          <cell r="M143" t="str">
            <v>-</v>
          </cell>
          <cell r="O143" t="str">
            <v>-</v>
          </cell>
          <cell r="Q143" t="str">
            <v>-</v>
          </cell>
          <cell r="S143" t="str">
            <v>-</v>
          </cell>
          <cell r="U143" t="str">
            <v>-</v>
          </cell>
          <cell r="W143" t="str">
            <v>-</v>
          </cell>
          <cell r="Y143" t="str">
            <v>-</v>
          </cell>
          <cell r="AA143" t="str">
            <v>-</v>
          </cell>
          <cell r="AC143" t="str">
            <v>-</v>
          </cell>
          <cell r="AE143" t="str">
            <v>-</v>
          </cell>
          <cell r="AG143" t="str">
            <v>-</v>
          </cell>
          <cell r="AI143" t="str">
            <v>-</v>
          </cell>
          <cell r="AK143" t="str">
            <v>-</v>
          </cell>
          <cell r="AM143" t="str">
            <v>-</v>
          </cell>
          <cell r="AO143" t="str">
            <v>-</v>
          </cell>
          <cell r="AQ143" t="str">
            <v>-</v>
          </cell>
          <cell r="AS143" t="str">
            <v>-</v>
          </cell>
          <cell r="AU143" t="str">
            <v>-</v>
          </cell>
          <cell r="AW143" t="str">
            <v>-</v>
          </cell>
          <cell r="AY143" t="str">
            <v>-</v>
          </cell>
          <cell r="BA143" t="str">
            <v>-</v>
          </cell>
          <cell r="BC143" t="str">
            <v>-</v>
          </cell>
          <cell r="BE143" t="str">
            <v>-</v>
          </cell>
          <cell r="BG143" t="str">
            <v>-</v>
          </cell>
        </row>
        <row r="144">
          <cell r="B144" t="str">
            <v>Palau</v>
          </cell>
          <cell r="C144" t="str">
            <v>-</v>
          </cell>
          <cell r="E144" t="str">
            <v>-</v>
          </cell>
          <cell r="G144" t="str">
            <v>-</v>
          </cell>
          <cell r="I144" t="str">
            <v>-</v>
          </cell>
          <cell r="K144" t="str">
            <v>-</v>
          </cell>
          <cell r="M144" t="str">
            <v>-</v>
          </cell>
          <cell r="O144" t="str">
            <v>-</v>
          </cell>
          <cell r="Q144" t="str">
            <v>-</v>
          </cell>
          <cell r="S144" t="str">
            <v>-</v>
          </cell>
          <cell r="U144" t="str">
            <v>-</v>
          </cell>
          <cell r="W144" t="str">
            <v>-</v>
          </cell>
          <cell r="Y144" t="str">
            <v>-</v>
          </cell>
          <cell r="AA144" t="str">
            <v>-</v>
          </cell>
          <cell r="AC144" t="str">
            <v>-</v>
          </cell>
          <cell r="AE144" t="str">
            <v>-</v>
          </cell>
          <cell r="AG144" t="str">
            <v>-</v>
          </cell>
          <cell r="AI144" t="str">
            <v>-</v>
          </cell>
          <cell r="AK144" t="str">
            <v>-</v>
          </cell>
          <cell r="AM144" t="str">
            <v>-</v>
          </cell>
          <cell r="AO144" t="str">
            <v>-</v>
          </cell>
          <cell r="AQ144" t="str">
            <v>-</v>
          </cell>
          <cell r="AS144" t="str">
            <v>-</v>
          </cell>
          <cell r="AU144" t="str">
            <v>-</v>
          </cell>
          <cell r="AW144" t="str">
            <v>-</v>
          </cell>
          <cell r="AY144" t="str">
            <v>-</v>
          </cell>
          <cell r="BA144" t="str">
            <v>-</v>
          </cell>
          <cell r="BC144" t="str">
            <v>-</v>
          </cell>
          <cell r="BE144" t="str">
            <v>-</v>
          </cell>
          <cell r="BG144" t="str">
            <v>-</v>
          </cell>
        </row>
        <row r="145">
          <cell r="B145" t="str">
            <v>Panama</v>
          </cell>
          <cell r="C145" t="str">
            <v>-</v>
          </cell>
          <cell r="E145" t="str">
            <v>-</v>
          </cell>
          <cell r="G145" t="str">
            <v>-</v>
          </cell>
          <cell r="I145" t="str">
            <v>-</v>
          </cell>
          <cell r="K145" t="str">
            <v>-</v>
          </cell>
          <cell r="M145" t="str">
            <v>-</v>
          </cell>
          <cell r="O145" t="str">
            <v>-</v>
          </cell>
          <cell r="Q145" t="str">
            <v>-</v>
          </cell>
          <cell r="S145" t="str">
            <v>-</v>
          </cell>
          <cell r="U145" t="str">
            <v>-</v>
          </cell>
          <cell r="W145" t="str">
            <v>-</v>
          </cell>
          <cell r="Y145" t="str">
            <v>-</v>
          </cell>
          <cell r="AA145" t="str">
            <v>-</v>
          </cell>
          <cell r="AC145" t="str">
            <v>-</v>
          </cell>
          <cell r="AE145" t="str">
            <v>-</v>
          </cell>
          <cell r="AG145" t="str">
            <v>-</v>
          </cell>
          <cell r="AI145" t="str">
            <v>-</v>
          </cell>
          <cell r="AK145" t="str">
            <v>-</v>
          </cell>
          <cell r="AM145" t="str">
            <v>-</v>
          </cell>
          <cell r="AO145" t="str">
            <v>-</v>
          </cell>
          <cell r="AQ145" t="str">
            <v>-</v>
          </cell>
          <cell r="AS145" t="str">
            <v>-</v>
          </cell>
          <cell r="AU145" t="str">
            <v>-</v>
          </cell>
          <cell r="AW145" t="str">
            <v>-</v>
          </cell>
          <cell r="AY145" t="str">
            <v>-</v>
          </cell>
          <cell r="BA145" t="str">
            <v>-</v>
          </cell>
          <cell r="BC145" t="str">
            <v>-</v>
          </cell>
          <cell r="BE145" t="str">
            <v>-</v>
          </cell>
          <cell r="BG145" t="str">
            <v>-</v>
          </cell>
        </row>
        <row r="146">
          <cell r="B146" t="str">
            <v>Papua New Guinea</v>
          </cell>
          <cell r="C146" t="str">
            <v>-</v>
          </cell>
          <cell r="E146" t="str">
            <v>-</v>
          </cell>
          <cell r="G146" t="str">
            <v>-</v>
          </cell>
          <cell r="I146" t="str">
            <v>-</v>
          </cell>
          <cell r="K146" t="str">
            <v>-</v>
          </cell>
          <cell r="M146" t="str">
            <v>-</v>
          </cell>
          <cell r="O146" t="str">
            <v>-</v>
          </cell>
          <cell r="Q146" t="str">
            <v>-</v>
          </cell>
          <cell r="S146" t="str">
            <v>-</v>
          </cell>
          <cell r="U146" t="str">
            <v>-</v>
          </cell>
          <cell r="W146" t="str">
            <v>-</v>
          </cell>
          <cell r="Y146" t="str">
            <v>-</v>
          </cell>
          <cell r="AA146" t="str">
            <v>-</v>
          </cell>
          <cell r="AC146" t="str">
            <v>-</v>
          </cell>
          <cell r="AE146" t="str">
            <v>-</v>
          </cell>
          <cell r="AG146" t="str">
            <v>-</v>
          </cell>
          <cell r="AI146" t="str">
            <v>-</v>
          </cell>
          <cell r="AK146" t="str">
            <v>-</v>
          </cell>
          <cell r="AM146" t="str">
            <v>-</v>
          </cell>
          <cell r="AO146" t="str">
            <v>-</v>
          </cell>
          <cell r="AQ146" t="str">
            <v>-</v>
          </cell>
          <cell r="AS146" t="str">
            <v>-</v>
          </cell>
          <cell r="AU146" t="str">
            <v>-</v>
          </cell>
          <cell r="AW146" t="str">
            <v>-</v>
          </cell>
          <cell r="AY146" t="str">
            <v>-</v>
          </cell>
          <cell r="BA146" t="str">
            <v>-</v>
          </cell>
          <cell r="BC146" t="str">
            <v>-</v>
          </cell>
          <cell r="BE146" t="str">
            <v>-</v>
          </cell>
          <cell r="BG146" t="str">
            <v>-</v>
          </cell>
        </row>
        <row r="147">
          <cell r="B147" t="str">
            <v>Paraguay</v>
          </cell>
          <cell r="C147" t="str">
            <v>-</v>
          </cell>
          <cell r="E147" t="str">
            <v>-</v>
          </cell>
          <cell r="G147" t="str">
            <v>-</v>
          </cell>
          <cell r="I147" t="str">
            <v>-</v>
          </cell>
          <cell r="K147" t="str">
            <v>-</v>
          </cell>
          <cell r="M147" t="str">
            <v>-</v>
          </cell>
          <cell r="O147" t="str">
            <v>-</v>
          </cell>
          <cell r="Q147" t="str">
            <v>-</v>
          </cell>
          <cell r="S147" t="str">
            <v>-</v>
          </cell>
          <cell r="U147" t="str">
            <v>-</v>
          </cell>
          <cell r="W147" t="str">
            <v>-</v>
          </cell>
          <cell r="Y147" t="str">
            <v>-</v>
          </cell>
          <cell r="AA147" t="str">
            <v>-</v>
          </cell>
          <cell r="AC147" t="str">
            <v>-</v>
          </cell>
          <cell r="AE147" t="str">
            <v>-</v>
          </cell>
          <cell r="AG147" t="str">
            <v>-</v>
          </cell>
          <cell r="AI147" t="str">
            <v>-</v>
          </cell>
          <cell r="AK147" t="str">
            <v>-</v>
          </cell>
          <cell r="AM147" t="str">
            <v>-</v>
          </cell>
          <cell r="AO147" t="str">
            <v>-</v>
          </cell>
          <cell r="AQ147" t="str">
            <v>-</v>
          </cell>
          <cell r="AS147" t="str">
            <v>-</v>
          </cell>
          <cell r="AU147" t="str">
            <v>-</v>
          </cell>
          <cell r="AW147" t="str">
            <v>-</v>
          </cell>
          <cell r="AY147" t="str">
            <v>-</v>
          </cell>
          <cell r="BA147" t="str">
            <v>-</v>
          </cell>
          <cell r="BC147" t="str">
            <v>-</v>
          </cell>
          <cell r="BE147" t="str">
            <v>-</v>
          </cell>
          <cell r="BG147" t="str">
            <v>-</v>
          </cell>
        </row>
        <row r="148">
          <cell r="B148" t="str">
            <v>Peru</v>
          </cell>
          <cell r="C148" t="str">
            <v>-</v>
          </cell>
          <cell r="E148" t="str">
            <v>-</v>
          </cell>
          <cell r="G148" t="str">
            <v>-</v>
          </cell>
          <cell r="I148" t="str">
            <v>-</v>
          </cell>
          <cell r="K148" t="str">
            <v>-</v>
          </cell>
          <cell r="M148" t="str">
            <v>-</v>
          </cell>
          <cell r="O148" t="str">
            <v>-</v>
          </cell>
          <cell r="Q148" t="str">
            <v>-</v>
          </cell>
          <cell r="S148" t="str">
            <v>-</v>
          </cell>
          <cell r="U148" t="str">
            <v>-</v>
          </cell>
          <cell r="W148" t="str">
            <v>-</v>
          </cell>
          <cell r="Y148" t="str">
            <v>-</v>
          </cell>
          <cell r="AA148" t="str">
            <v>-</v>
          </cell>
          <cell r="AC148" t="str">
            <v>-</v>
          </cell>
          <cell r="AE148" t="str">
            <v>-</v>
          </cell>
          <cell r="AG148" t="str">
            <v>-</v>
          </cell>
          <cell r="AI148" t="str">
            <v>-</v>
          </cell>
          <cell r="AK148" t="str">
            <v>-</v>
          </cell>
          <cell r="AM148" t="str">
            <v>-</v>
          </cell>
          <cell r="AO148" t="str">
            <v>-</v>
          </cell>
          <cell r="AQ148" t="str">
            <v>-</v>
          </cell>
          <cell r="AS148" t="str">
            <v>-</v>
          </cell>
          <cell r="AU148" t="str">
            <v>-</v>
          </cell>
          <cell r="AW148" t="str">
            <v>-</v>
          </cell>
          <cell r="AY148" t="str">
            <v>-</v>
          </cell>
          <cell r="BA148" t="str">
            <v>-</v>
          </cell>
          <cell r="BC148" t="str">
            <v>-</v>
          </cell>
          <cell r="BE148" t="str">
            <v>-</v>
          </cell>
          <cell r="BG148" t="str">
            <v>-</v>
          </cell>
        </row>
        <row r="149">
          <cell r="B149" t="str">
            <v>Philippines</v>
          </cell>
          <cell r="C149" t="str">
            <v>-</v>
          </cell>
          <cell r="E149" t="str">
            <v>-</v>
          </cell>
          <cell r="G149" t="str">
            <v>-</v>
          </cell>
          <cell r="I149" t="str">
            <v>-</v>
          </cell>
          <cell r="K149" t="str">
            <v>-</v>
          </cell>
          <cell r="M149" t="str">
            <v>-</v>
          </cell>
          <cell r="O149" t="str">
            <v>-</v>
          </cell>
          <cell r="Q149" t="str">
            <v>-</v>
          </cell>
          <cell r="S149" t="str">
            <v>-</v>
          </cell>
          <cell r="U149" t="str">
            <v>-</v>
          </cell>
          <cell r="W149" t="str">
            <v>-</v>
          </cell>
          <cell r="Y149" t="str">
            <v>-</v>
          </cell>
          <cell r="AA149" t="str">
            <v>-</v>
          </cell>
          <cell r="AC149" t="str">
            <v>-</v>
          </cell>
          <cell r="AE149" t="str">
            <v>-</v>
          </cell>
          <cell r="AG149" t="str">
            <v>-</v>
          </cell>
          <cell r="AI149" t="str">
            <v>-</v>
          </cell>
          <cell r="AK149" t="str">
            <v>-</v>
          </cell>
          <cell r="AM149" t="str">
            <v>-</v>
          </cell>
          <cell r="AO149" t="str">
            <v>-</v>
          </cell>
          <cell r="AQ149" t="str">
            <v>-</v>
          </cell>
          <cell r="AS149" t="str">
            <v>-</v>
          </cell>
          <cell r="AU149" t="str">
            <v>-</v>
          </cell>
          <cell r="AW149" t="str">
            <v>-</v>
          </cell>
          <cell r="AY149" t="str">
            <v>-</v>
          </cell>
          <cell r="BA149" t="str">
            <v>-</v>
          </cell>
          <cell r="BC149" t="str">
            <v>-</v>
          </cell>
          <cell r="BE149" t="str">
            <v>-</v>
          </cell>
          <cell r="BG149" t="str">
            <v>-</v>
          </cell>
        </row>
        <row r="150">
          <cell r="B150" t="str">
            <v>Poland</v>
          </cell>
          <cell r="C150" t="str">
            <v>-</v>
          </cell>
          <cell r="E150" t="str">
            <v>-</v>
          </cell>
          <cell r="G150" t="str">
            <v>-</v>
          </cell>
          <cell r="I150" t="str">
            <v>-</v>
          </cell>
          <cell r="K150" t="str">
            <v>-</v>
          </cell>
          <cell r="M150" t="str">
            <v>-</v>
          </cell>
          <cell r="O150" t="str">
            <v>-</v>
          </cell>
          <cell r="Q150" t="str">
            <v>-</v>
          </cell>
          <cell r="S150" t="str">
            <v>-</v>
          </cell>
          <cell r="U150" t="str">
            <v>-</v>
          </cell>
          <cell r="W150" t="str">
            <v>-</v>
          </cell>
          <cell r="Y150" t="str">
            <v>-</v>
          </cell>
          <cell r="AA150" t="str">
            <v>-</v>
          </cell>
          <cell r="AC150" t="str">
            <v>-</v>
          </cell>
          <cell r="AE150" t="str">
            <v>-</v>
          </cell>
          <cell r="AG150" t="str">
            <v>-</v>
          </cell>
          <cell r="AI150" t="str">
            <v>-</v>
          </cell>
          <cell r="AK150" t="str">
            <v>-</v>
          </cell>
          <cell r="AM150" t="str">
            <v>-</v>
          </cell>
          <cell r="AO150" t="str">
            <v>-</v>
          </cell>
          <cell r="AQ150" t="str">
            <v>-</v>
          </cell>
          <cell r="AS150" t="str">
            <v>-</v>
          </cell>
          <cell r="AU150" t="str">
            <v>-</v>
          </cell>
          <cell r="AW150" t="str">
            <v>-</v>
          </cell>
          <cell r="AY150" t="str">
            <v>-</v>
          </cell>
          <cell r="BA150" t="str">
            <v>-</v>
          </cell>
          <cell r="BC150" t="str">
            <v>-</v>
          </cell>
          <cell r="BE150" t="str">
            <v>-</v>
          </cell>
          <cell r="BG150" t="str">
            <v>-</v>
          </cell>
        </row>
        <row r="151">
          <cell r="B151" t="str">
            <v>Portugal</v>
          </cell>
          <cell r="C151" t="str">
            <v>-</v>
          </cell>
          <cell r="E151" t="str">
            <v>-</v>
          </cell>
          <cell r="G151" t="str">
            <v>-</v>
          </cell>
          <cell r="I151" t="str">
            <v>-</v>
          </cell>
          <cell r="K151" t="str">
            <v>-</v>
          </cell>
          <cell r="M151" t="str">
            <v>-</v>
          </cell>
          <cell r="O151" t="str">
            <v>-</v>
          </cell>
          <cell r="Q151" t="str">
            <v>-</v>
          </cell>
          <cell r="S151" t="str">
            <v>-</v>
          </cell>
          <cell r="U151" t="str">
            <v>-</v>
          </cell>
          <cell r="W151" t="str">
            <v>-</v>
          </cell>
          <cell r="Y151" t="str">
            <v>-</v>
          </cell>
          <cell r="AA151" t="str">
            <v>-</v>
          </cell>
          <cell r="AC151" t="str">
            <v>-</v>
          </cell>
          <cell r="AE151" t="str">
            <v>-</v>
          </cell>
          <cell r="AG151" t="str">
            <v>-</v>
          </cell>
          <cell r="AI151" t="str">
            <v>-</v>
          </cell>
          <cell r="AK151" t="str">
            <v>-</v>
          </cell>
          <cell r="AM151" t="str">
            <v>-</v>
          </cell>
          <cell r="AO151" t="str">
            <v>-</v>
          </cell>
          <cell r="AQ151" t="str">
            <v>-</v>
          </cell>
          <cell r="AS151" t="str">
            <v>-</v>
          </cell>
          <cell r="AU151" t="str">
            <v>-</v>
          </cell>
          <cell r="AW151" t="str">
            <v>-</v>
          </cell>
          <cell r="AY151" t="str">
            <v>-</v>
          </cell>
          <cell r="BA151" t="str">
            <v>-</v>
          </cell>
          <cell r="BC151" t="str">
            <v>-</v>
          </cell>
          <cell r="BE151" t="str">
            <v>-</v>
          </cell>
          <cell r="BG151" t="str">
            <v>-</v>
          </cell>
        </row>
        <row r="152">
          <cell r="B152" t="str">
            <v>Qatar</v>
          </cell>
          <cell r="C152" t="str">
            <v>-</v>
          </cell>
          <cell r="E152" t="str">
            <v>-</v>
          </cell>
          <cell r="G152" t="str">
            <v>-</v>
          </cell>
          <cell r="I152" t="str">
            <v>-</v>
          </cell>
          <cell r="K152" t="str">
            <v>-</v>
          </cell>
          <cell r="M152" t="str">
            <v>-</v>
          </cell>
          <cell r="O152" t="str">
            <v>-</v>
          </cell>
          <cell r="Q152" t="str">
            <v>-</v>
          </cell>
          <cell r="S152" t="str">
            <v>-</v>
          </cell>
          <cell r="U152" t="str">
            <v>-</v>
          </cell>
          <cell r="W152" t="str">
            <v>-</v>
          </cell>
          <cell r="Y152" t="str">
            <v>-</v>
          </cell>
          <cell r="AA152" t="str">
            <v>-</v>
          </cell>
          <cell r="AC152" t="str">
            <v>-</v>
          </cell>
          <cell r="AE152" t="str">
            <v>-</v>
          </cell>
          <cell r="AG152" t="str">
            <v>-</v>
          </cell>
          <cell r="AI152" t="str">
            <v>-</v>
          </cell>
          <cell r="AK152" t="str">
            <v>-</v>
          </cell>
          <cell r="AM152" t="str">
            <v>-</v>
          </cell>
          <cell r="AO152" t="str">
            <v>-</v>
          </cell>
          <cell r="AQ152" t="str">
            <v>-</v>
          </cell>
          <cell r="AS152" t="str">
            <v>-</v>
          </cell>
          <cell r="AU152" t="str">
            <v>-</v>
          </cell>
          <cell r="AW152" t="str">
            <v>-</v>
          </cell>
          <cell r="AY152" t="str">
            <v>-</v>
          </cell>
          <cell r="BA152" t="str">
            <v>-</v>
          </cell>
          <cell r="BC152" t="str">
            <v>-</v>
          </cell>
          <cell r="BE152" t="str">
            <v>-</v>
          </cell>
          <cell r="BG152" t="str">
            <v>-</v>
          </cell>
        </row>
        <row r="153">
          <cell r="B153" t="str">
            <v>Republic of Korea</v>
          </cell>
          <cell r="C153" t="str">
            <v>-</v>
          </cell>
          <cell r="E153" t="str">
            <v>-</v>
          </cell>
          <cell r="G153" t="str">
            <v>-</v>
          </cell>
          <cell r="I153" t="str">
            <v>-</v>
          </cell>
          <cell r="K153" t="str">
            <v>-</v>
          </cell>
          <cell r="M153" t="str">
            <v>-</v>
          </cell>
          <cell r="O153" t="str">
            <v>-</v>
          </cell>
          <cell r="Q153" t="str">
            <v>-</v>
          </cell>
          <cell r="S153" t="str">
            <v>-</v>
          </cell>
          <cell r="U153" t="str">
            <v>-</v>
          </cell>
          <cell r="W153" t="str">
            <v>-</v>
          </cell>
          <cell r="Y153" t="str">
            <v>-</v>
          </cell>
          <cell r="AA153" t="str">
            <v>-</v>
          </cell>
          <cell r="AC153" t="str">
            <v>-</v>
          </cell>
          <cell r="AE153" t="str">
            <v>-</v>
          </cell>
          <cell r="AG153" t="str">
            <v>-</v>
          </cell>
          <cell r="AI153" t="str">
            <v>-</v>
          </cell>
          <cell r="AK153" t="str">
            <v>-</v>
          </cell>
          <cell r="AM153" t="str">
            <v>-</v>
          </cell>
          <cell r="AO153" t="str">
            <v>-</v>
          </cell>
          <cell r="AQ153" t="str">
            <v>-</v>
          </cell>
          <cell r="AS153" t="str">
            <v>-</v>
          </cell>
          <cell r="AU153" t="str">
            <v>-</v>
          </cell>
          <cell r="AW153" t="str">
            <v>-</v>
          </cell>
          <cell r="AY153" t="str">
            <v>-</v>
          </cell>
          <cell r="BA153" t="str">
            <v>-</v>
          </cell>
          <cell r="BC153" t="str">
            <v>-</v>
          </cell>
          <cell r="BE153" t="str">
            <v>-</v>
          </cell>
          <cell r="BG153" t="str">
            <v>-</v>
          </cell>
        </row>
        <row r="154">
          <cell r="B154" t="str">
            <v>Republic of Moldova</v>
          </cell>
          <cell r="C154" t="str">
            <v>-</v>
          </cell>
          <cell r="E154" t="str">
            <v>-</v>
          </cell>
          <cell r="G154" t="str">
            <v>-</v>
          </cell>
          <cell r="I154" t="str">
            <v>-</v>
          </cell>
          <cell r="K154" t="str">
            <v>-</v>
          </cell>
          <cell r="M154" t="str">
            <v>-</v>
          </cell>
          <cell r="O154" t="str">
            <v>-</v>
          </cell>
          <cell r="Q154" t="str">
            <v>-</v>
          </cell>
          <cell r="S154" t="str">
            <v>-</v>
          </cell>
          <cell r="U154" t="str">
            <v>-</v>
          </cell>
          <cell r="W154" t="str">
            <v>-</v>
          </cell>
          <cell r="Y154" t="str">
            <v>-</v>
          </cell>
          <cell r="AA154" t="str">
            <v>-</v>
          </cell>
          <cell r="AC154" t="str">
            <v>-</v>
          </cell>
          <cell r="AE154" t="str">
            <v>-</v>
          </cell>
          <cell r="AG154" t="str">
            <v>-</v>
          </cell>
          <cell r="AI154" t="str">
            <v>-</v>
          </cell>
          <cell r="AK154" t="str">
            <v>-</v>
          </cell>
          <cell r="AM154" t="str">
            <v>-</v>
          </cell>
          <cell r="AO154" t="str">
            <v>-</v>
          </cell>
          <cell r="AQ154" t="str">
            <v>-</v>
          </cell>
          <cell r="AS154" t="str">
            <v>-</v>
          </cell>
          <cell r="AU154" t="str">
            <v>-</v>
          </cell>
          <cell r="AW154" t="str">
            <v>-</v>
          </cell>
          <cell r="AY154" t="str">
            <v>-</v>
          </cell>
          <cell r="BA154" t="str">
            <v>-</v>
          </cell>
          <cell r="BC154" t="str">
            <v>-</v>
          </cell>
          <cell r="BE154" t="str">
            <v>-</v>
          </cell>
          <cell r="BG154" t="str">
            <v>-</v>
          </cell>
        </row>
        <row r="155">
          <cell r="B155" t="str">
            <v>Romania</v>
          </cell>
          <cell r="C155" t="str">
            <v>-</v>
          </cell>
          <cell r="E155" t="str">
            <v>-</v>
          </cell>
          <cell r="G155" t="str">
            <v>-</v>
          </cell>
          <cell r="I155" t="str">
            <v>-</v>
          </cell>
          <cell r="K155" t="str">
            <v>-</v>
          </cell>
          <cell r="M155" t="str">
            <v>-</v>
          </cell>
          <cell r="O155" t="str">
            <v>-</v>
          </cell>
          <cell r="Q155" t="str">
            <v>-</v>
          </cell>
          <cell r="S155" t="str">
            <v>-</v>
          </cell>
          <cell r="U155" t="str">
            <v>-</v>
          </cell>
          <cell r="W155" t="str">
            <v>-</v>
          </cell>
          <cell r="Y155" t="str">
            <v>-</v>
          </cell>
          <cell r="AA155" t="str">
            <v>-</v>
          </cell>
          <cell r="AC155" t="str">
            <v>-</v>
          </cell>
          <cell r="AE155" t="str">
            <v>-</v>
          </cell>
          <cell r="AG155" t="str">
            <v>-</v>
          </cell>
          <cell r="AI155" t="str">
            <v>-</v>
          </cell>
          <cell r="AK155" t="str">
            <v>-</v>
          </cell>
          <cell r="AM155" t="str">
            <v>-</v>
          </cell>
          <cell r="AO155" t="str">
            <v>-</v>
          </cell>
          <cell r="AQ155" t="str">
            <v>-</v>
          </cell>
          <cell r="AS155" t="str">
            <v>-</v>
          </cell>
          <cell r="AU155" t="str">
            <v>-</v>
          </cell>
          <cell r="AW155" t="str">
            <v>-</v>
          </cell>
          <cell r="AY155" t="str">
            <v>-</v>
          </cell>
          <cell r="BA155" t="str">
            <v>-</v>
          </cell>
          <cell r="BC155" t="str">
            <v>-</v>
          </cell>
          <cell r="BE155" t="str">
            <v>-</v>
          </cell>
          <cell r="BG155" t="str">
            <v>-</v>
          </cell>
        </row>
        <row r="156">
          <cell r="B156" t="str">
            <v>Russian Federation</v>
          </cell>
          <cell r="C156" t="str">
            <v>-</v>
          </cell>
          <cell r="E156" t="str">
            <v>-</v>
          </cell>
          <cell r="G156" t="str">
            <v>-</v>
          </cell>
          <cell r="I156" t="str">
            <v>-</v>
          </cell>
          <cell r="K156" t="str">
            <v>-</v>
          </cell>
          <cell r="M156" t="str">
            <v>-</v>
          </cell>
          <cell r="O156" t="str">
            <v>-</v>
          </cell>
          <cell r="Q156" t="str">
            <v>-</v>
          </cell>
          <cell r="S156" t="str">
            <v>-</v>
          </cell>
          <cell r="U156" t="str">
            <v>-</v>
          </cell>
          <cell r="W156" t="str">
            <v>-</v>
          </cell>
          <cell r="Y156" t="str">
            <v>-</v>
          </cell>
          <cell r="AA156" t="str">
            <v>-</v>
          </cell>
          <cell r="AC156" t="str">
            <v>-</v>
          </cell>
          <cell r="AE156" t="str">
            <v>-</v>
          </cell>
          <cell r="AG156" t="str">
            <v>-</v>
          </cell>
          <cell r="AI156" t="str">
            <v>-</v>
          </cell>
          <cell r="AK156" t="str">
            <v>-</v>
          </cell>
          <cell r="AM156" t="str">
            <v>-</v>
          </cell>
          <cell r="AO156" t="str">
            <v>-</v>
          </cell>
          <cell r="AQ156" t="str">
            <v>-</v>
          </cell>
          <cell r="AS156" t="str">
            <v>-</v>
          </cell>
          <cell r="AU156" t="str">
            <v>-</v>
          </cell>
          <cell r="AW156" t="str">
            <v>-</v>
          </cell>
          <cell r="AY156" t="str">
            <v>-</v>
          </cell>
          <cell r="BA156" t="str">
            <v>-</v>
          </cell>
          <cell r="BC156" t="str">
            <v>-</v>
          </cell>
          <cell r="BE156" t="str">
            <v>-</v>
          </cell>
          <cell r="BG156" t="str">
            <v>-</v>
          </cell>
        </row>
        <row r="157">
          <cell r="B157" t="str">
            <v>Rwanda</v>
          </cell>
          <cell r="C157" t="str">
            <v>-</v>
          </cell>
          <cell r="E157" t="str">
            <v>-</v>
          </cell>
          <cell r="G157" t="str">
            <v>-</v>
          </cell>
          <cell r="I157" t="str">
            <v>-</v>
          </cell>
          <cell r="K157" t="str">
            <v>-</v>
          </cell>
          <cell r="M157" t="str">
            <v>-</v>
          </cell>
          <cell r="O157" t="str">
            <v>-</v>
          </cell>
          <cell r="Q157" t="str">
            <v>-</v>
          </cell>
          <cell r="S157" t="str">
            <v>-</v>
          </cell>
          <cell r="U157" t="str">
            <v>-</v>
          </cell>
          <cell r="W157" t="str">
            <v>-</v>
          </cell>
          <cell r="Y157" t="str">
            <v>-</v>
          </cell>
          <cell r="AA157" t="str">
            <v>-</v>
          </cell>
          <cell r="AC157" t="str">
            <v>-</v>
          </cell>
          <cell r="AE157" t="str">
            <v>-</v>
          </cell>
          <cell r="AG157" t="str">
            <v>-</v>
          </cell>
          <cell r="AI157" t="str">
            <v>-</v>
          </cell>
          <cell r="AK157" t="str">
            <v>-</v>
          </cell>
          <cell r="AM157" t="str">
            <v>-</v>
          </cell>
          <cell r="AO157" t="str">
            <v>-</v>
          </cell>
          <cell r="AQ157" t="str">
            <v>-</v>
          </cell>
          <cell r="AS157" t="str">
            <v>-</v>
          </cell>
          <cell r="AU157" t="str">
            <v>-</v>
          </cell>
          <cell r="AW157" t="str">
            <v>-</v>
          </cell>
          <cell r="AY157" t="str">
            <v>-</v>
          </cell>
          <cell r="BA157" t="str">
            <v>-</v>
          </cell>
          <cell r="BC157" t="str">
            <v>-</v>
          </cell>
          <cell r="BE157" t="str">
            <v>-</v>
          </cell>
          <cell r="BG157" t="str">
            <v>-</v>
          </cell>
        </row>
        <row r="158">
          <cell r="B158" t="str">
            <v>Saint Kitts and Nevis</v>
          </cell>
          <cell r="C158" t="str">
            <v>-</v>
          </cell>
          <cell r="E158" t="str">
            <v>-</v>
          </cell>
          <cell r="G158" t="str">
            <v>-</v>
          </cell>
          <cell r="I158" t="str">
            <v>-</v>
          </cell>
          <cell r="K158" t="str">
            <v>-</v>
          </cell>
          <cell r="M158" t="str">
            <v>-</v>
          </cell>
          <cell r="O158" t="str">
            <v>-</v>
          </cell>
          <cell r="Q158" t="str">
            <v>-</v>
          </cell>
          <cell r="S158" t="str">
            <v>-</v>
          </cell>
          <cell r="U158" t="str">
            <v>-</v>
          </cell>
          <cell r="W158" t="str">
            <v>-</v>
          </cell>
          <cell r="Y158" t="str">
            <v>-</v>
          </cell>
          <cell r="AA158" t="str">
            <v>-</v>
          </cell>
          <cell r="AC158" t="str">
            <v>-</v>
          </cell>
          <cell r="AE158" t="str">
            <v>-</v>
          </cell>
          <cell r="AG158" t="str">
            <v>-</v>
          </cell>
          <cell r="AI158" t="str">
            <v>-</v>
          </cell>
          <cell r="AK158" t="str">
            <v>-</v>
          </cell>
          <cell r="AM158" t="str">
            <v>-</v>
          </cell>
          <cell r="AO158" t="str">
            <v>-</v>
          </cell>
          <cell r="AQ158" t="str">
            <v>-</v>
          </cell>
          <cell r="AS158" t="str">
            <v>-</v>
          </cell>
          <cell r="AU158" t="str">
            <v>-</v>
          </cell>
          <cell r="AW158" t="str">
            <v>-</v>
          </cell>
          <cell r="AY158" t="str">
            <v>-</v>
          </cell>
          <cell r="BA158" t="str">
            <v>-</v>
          </cell>
          <cell r="BC158" t="str">
            <v>-</v>
          </cell>
          <cell r="BE158" t="str">
            <v>-</v>
          </cell>
          <cell r="BG158" t="str">
            <v>-</v>
          </cell>
        </row>
        <row r="159">
          <cell r="B159" t="str">
            <v>Saint Lucia</v>
          </cell>
          <cell r="C159" t="str">
            <v>-</v>
          </cell>
          <cell r="E159" t="str">
            <v>-</v>
          </cell>
          <cell r="G159" t="str">
            <v>-</v>
          </cell>
          <cell r="I159" t="str">
            <v>-</v>
          </cell>
          <cell r="K159" t="str">
            <v>-</v>
          </cell>
          <cell r="M159" t="str">
            <v>-</v>
          </cell>
          <cell r="O159" t="str">
            <v>-</v>
          </cell>
          <cell r="Q159" t="str">
            <v>-</v>
          </cell>
          <cell r="S159" t="str">
            <v>-</v>
          </cell>
          <cell r="U159" t="str">
            <v>-</v>
          </cell>
          <cell r="W159" t="str">
            <v>-</v>
          </cell>
          <cell r="Y159" t="str">
            <v>-</v>
          </cell>
          <cell r="AA159" t="str">
            <v>-</v>
          </cell>
          <cell r="AC159" t="str">
            <v>-</v>
          </cell>
          <cell r="AE159" t="str">
            <v>-</v>
          </cell>
          <cell r="AG159" t="str">
            <v>-</v>
          </cell>
          <cell r="AI159" t="str">
            <v>-</v>
          </cell>
          <cell r="AK159" t="str">
            <v>-</v>
          </cell>
          <cell r="AM159" t="str">
            <v>-</v>
          </cell>
          <cell r="AO159" t="str">
            <v>-</v>
          </cell>
          <cell r="AQ159" t="str">
            <v>-</v>
          </cell>
          <cell r="AS159" t="str">
            <v>-</v>
          </cell>
          <cell r="AU159" t="str">
            <v>-</v>
          </cell>
          <cell r="AW159" t="str">
            <v>-</v>
          </cell>
          <cell r="AY159" t="str">
            <v>-</v>
          </cell>
          <cell r="BA159" t="str">
            <v>-</v>
          </cell>
          <cell r="BC159" t="str">
            <v>-</v>
          </cell>
          <cell r="BE159" t="str">
            <v>-</v>
          </cell>
          <cell r="BG159" t="str">
            <v>-</v>
          </cell>
        </row>
        <row r="160">
          <cell r="B160" t="str">
            <v>Saint Vincent and the Grenadines</v>
          </cell>
          <cell r="C160" t="str">
            <v>-</v>
          </cell>
          <cell r="E160" t="str">
            <v>-</v>
          </cell>
          <cell r="G160" t="str">
            <v>-</v>
          </cell>
          <cell r="I160" t="str">
            <v>-</v>
          </cell>
          <cell r="K160" t="str">
            <v>-</v>
          </cell>
          <cell r="M160" t="str">
            <v>-</v>
          </cell>
          <cell r="O160" t="str">
            <v>-</v>
          </cell>
          <cell r="Q160" t="str">
            <v>-</v>
          </cell>
          <cell r="S160" t="str">
            <v>-</v>
          </cell>
          <cell r="U160" t="str">
            <v>-</v>
          </cell>
          <cell r="W160" t="str">
            <v>-</v>
          </cell>
          <cell r="Y160" t="str">
            <v>-</v>
          </cell>
          <cell r="AA160" t="str">
            <v>-</v>
          </cell>
          <cell r="AC160" t="str">
            <v>-</v>
          </cell>
          <cell r="AE160" t="str">
            <v>-</v>
          </cell>
          <cell r="AG160" t="str">
            <v>-</v>
          </cell>
          <cell r="AI160" t="str">
            <v>-</v>
          </cell>
          <cell r="AK160" t="str">
            <v>-</v>
          </cell>
          <cell r="AM160" t="str">
            <v>-</v>
          </cell>
          <cell r="AO160" t="str">
            <v>-</v>
          </cell>
          <cell r="AQ160" t="str">
            <v>-</v>
          </cell>
          <cell r="AS160" t="str">
            <v>-</v>
          </cell>
          <cell r="AU160" t="str">
            <v>-</v>
          </cell>
          <cell r="AW160" t="str">
            <v>-</v>
          </cell>
          <cell r="AY160" t="str">
            <v>-</v>
          </cell>
          <cell r="BA160" t="str">
            <v>-</v>
          </cell>
          <cell r="BC160" t="str">
            <v>-</v>
          </cell>
          <cell r="BE160" t="str">
            <v>-</v>
          </cell>
          <cell r="BG160" t="str">
            <v>-</v>
          </cell>
        </row>
        <row r="161">
          <cell r="B161" t="str">
            <v>Samoa</v>
          </cell>
          <cell r="C161">
            <v>19.399999999999999</v>
          </cell>
          <cell r="E161">
            <v>6.9</v>
          </cell>
          <cell r="G161">
            <v>22.6</v>
          </cell>
          <cell r="I161">
            <v>3.2</v>
          </cell>
          <cell r="K161">
            <v>3</v>
          </cell>
          <cell r="M161">
            <v>6.7</v>
          </cell>
          <cell r="O161">
            <v>13.1</v>
          </cell>
          <cell r="Q161">
            <v>87.6</v>
          </cell>
          <cell r="S161">
            <v>74.3</v>
          </cell>
          <cell r="U161">
            <v>26.6</v>
          </cell>
          <cell r="W161">
            <v>10.6</v>
          </cell>
          <cell r="Y161">
            <v>0</v>
          </cell>
          <cell r="AA161">
            <v>0</v>
          </cell>
          <cell r="AC161">
            <v>21.7</v>
          </cell>
          <cell r="AE161">
            <v>18.100000000000001</v>
          </cell>
          <cell r="AG161">
            <v>8.4</v>
          </cell>
          <cell r="AI161">
            <v>2.9</v>
          </cell>
          <cell r="AK161">
            <v>2.5</v>
          </cell>
          <cell r="AM161">
            <v>3.7</v>
          </cell>
          <cell r="AO161">
            <v>17.2</v>
          </cell>
          <cell r="AQ161">
            <v>21.7</v>
          </cell>
          <cell r="AS161">
            <v>88.9</v>
          </cell>
          <cell r="AU161">
            <v>93.1</v>
          </cell>
          <cell r="AW161">
            <v>85.7</v>
          </cell>
          <cell r="AY161">
            <v>83.6</v>
          </cell>
          <cell r="BA161">
            <v>74.7</v>
          </cell>
          <cell r="BC161">
            <v>72.2</v>
          </cell>
          <cell r="BE161">
            <v>19.3</v>
          </cell>
          <cell r="BG161">
            <v>27.5</v>
          </cell>
        </row>
        <row r="162">
          <cell r="B162" t="str">
            <v>San Marino</v>
          </cell>
          <cell r="C162" t="str">
            <v>-</v>
          </cell>
          <cell r="E162" t="str">
            <v>-</v>
          </cell>
          <cell r="G162" t="str">
            <v>-</v>
          </cell>
          <cell r="I162" t="str">
            <v>-</v>
          </cell>
          <cell r="K162" t="str">
            <v>-</v>
          </cell>
          <cell r="M162" t="str">
            <v>-</v>
          </cell>
          <cell r="O162" t="str">
            <v>-</v>
          </cell>
          <cell r="Q162" t="str">
            <v>-</v>
          </cell>
          <cell r="S162" t="str">
            <v>-</v>
          </cell>
          <cell r="U162" t="str">
            <v>-</v>
          </cell>
          <cell r="W162" t="str">
            <v>-</v>
          </cell>
          <cell r="Y162" t="str">
            <v>-</v>
          </cell>
          <cell r="AA162" t="str">
            <v>-</v>
          </cell>
          <cell r="AC162" t="str">
            <v>-</v>
          </cell>
          <cell r="AE162" t="str">
            <v>-</v>
          </cell>
          <cell r="AG162" t="str">
            <v>-</v>
          </cell>
          <cell r="AI162" t="str">
            <v>-</v>
          </cell>
          <cell r="AK162" t="str">
            <v>-</v>
          </cell>
          <cell r="AM162" t="str">
            <v>-</v>
          </cell>
          <cell r="AO162" t="str">
            <v>-</v>
          </cell>
          <cell r="AQ162" t="str">
            <v>-</v>
          </cell>
          <cell r="AS162" t="str">
            <v>-</v>
          </cell>
          <cell r="AU162" t="str">
            <v>-</v>
          </cell>
          <cell r="AW162" t="str">
            <v>-</v>
          </cell>
          <cell r="AY162" t="str">
            <v>-</v>
          </cell>
          <cell r="BA162" t="str">
            <v>-</v>
          </cell>
          <cell r="BC162" t="str">
            <v>-</v>
          </cell>
          <cell r="BE162" t="str">
            <v>-</v>
          </cell>
          <cell r="BG162" t="str">
            <v>-</v>
          </cell>
        </row>
        <row r="163">
          <cell r="B163" t="str">
            <v>Sao Tome and Principe</v>
          </cell>
          <cell r="C163">
            <v>17.5</v>
          </cell>
          <cell r="E163">
            <v>5.0999999999999996</v>
          </cell>
          <cell r="G163">
            <v>20.3</v>
          </cell>
          <cell r="I163">
            <v>5.2</v>
          </cell>
          <cell r="K163">
            <v>4.8</v>
          </cell>
          <cell r="M163">
            <v>12.4</v>
          </cell>
          <cell r="O163">
            <v>11.4</v>
          </cell>
          <cell r="Q163">
            <v>43.2</v>
          </cell>
          <cell r="S163">
            <v>33.5</v>
          </cell>
          <cell r="U163">
            <v>35.299999999999997</v>
          </cell>
          <cell r="W163">
            <v>23.7</v>
          </cell>
          <cell r="Y163">
            <v>0.3</v>
          </cell>
          <cell r="AA163">
            <v>2.1</v>
          </cell>
          <cell r="AC163">
            <v>27</v>
          </cell>
          <cell r="AE163">
            <v>16.399999999999999</v>
          </cell>
          <cell r="AG163">
            <v>2.7</v>
          </cell>
          <cell r="AI163">
            <v>6.2</v>
          </cell>
          <cell r="AK163">
            <v>2.8</v>
          </cell>
          <cell r="AM163">
            <v>12.1</v>
          </cell>
          <cell r="AO163">
            <v>15.1</v>
          </cell>
          <cell r="AQ163">
            <v>23.5</v>
          </cell>
          <cell r="AS163">
            <v>90.1</v>
          </cell>
          <cell r="AU163">
            <v>84.2</v>
          </cell>
          <cell r="AW163">
            <v>61.1</v>
          </cell>
          <cell r="AY163">
            <v>36.6</v>
          </cell>
          <cell r="BA163">
            <v>26.1</v>
          </cell>
          <cell r="BC163">
            <v>17.600000000000001</v>
          </cell>
          <cell r="BE163">
            <v>14.3</v>
          </cell>
          <cell r="BG163">
            <v>16.8</v>
          </cell>
        </row>
        <row r="164">
          <cell r="B164" t="str">
            <v>Saudi Arabia</v>
          </cell>
          <cell r="C164" t="str">
            <v>-</v>
          </cell>
          <cell r="E164" t="str">
            <v>-</v>
          </cell>
          <cell r="G164" t="str">
            <v>-</v>
          </cell>
          <cell r="I164" t="str">
            <v>-</v>
          </cell>
          <cell r="K164" t="str">
            <v>-</v>
          </cell>
          <cell r="M164" t="str">
            <v>-</v>
          </cell>
          <cell r="O164" t="str">
            <v>-</v>
          </cell>
          <cell r="Q164" t="str">
            <v>-</v>
          </cell>
          <cell r="S164" t="str">
            <v>-</v>
          </cell>
          <cell r="U164" t="str">
            <v>-</v>
          </cell>
          <cell r="W164" t="str">
            <v>-</v>
          </cell>
          <cell r="Y164" t="str">
            <v>-</v>
          </cell>
          <cell r="AA164" t="str">
            <v>-</v>
          </cell>
          <cell r="AC164" t="str">
            <v>-</v>
          </cell>
          <cell r="AE164" t="str">
            <v>-</v>
          </cell>
          <cell r="AG164" t="str">
            <v>-</v>
          </cell>
          <cell r="AI164" t="str">
            <v>-</v>
          </cell>
          <cell r="AK164" t="str">
            <v>-</v>
          </cell>
          <cell r="AM164" t="str">
            <v>-</v>
          </cell>
          <cell r="AO164" t="str">
            <v>-</v>
          </cell>
          <cell r="AQ164" t="str">
            <v>-</v>
          </cell>
          <cell r="AS164" t="str">
            <v>-</v>
          </cell>
          <cell r="AU164" t="str">
            <v>-</v>
          </cell>
          <cell r="AW164" t="str">
            <v>-</v>
          </cell>
          <cell r="AY164" t="str">
            <v>-</v>
          </cell>
          <cell r="BA164" t="str">
            <v>-</v>
          </cell>
          <cell r="BC164" t="str">
            <v>-</v>
          </cell>
          <cell r="BE164" t="str">
            <v>-</v>
          </cell>
          <cell r="BG164" t="str">
            <v>-</v>
          </cell>
        </row>
        <row r="165">
          <cell r="B165" t="str">
            <v>Senegal</v>
          </cell>
          <cell r="C165" t="str">
            <v>-</v>
          </cell>
          <cell r="E165" t="str">
            <v>-</v>
          </cell>
          <cell r="G165" t="str">
            <v>-</v>
          </cell>
          <cell r="I165" t="str">
            <v>-</v>
          </cell>
          <cell r="K165" t="str">
            <v>-</v>
          </cell>
          <cell r="M165" t="str">
            <v>-</v>
          </cell>
          <cell r="O165" t="str">
            <v>-</v>
          </cell>
          <cell r="Q165" t="str">
            <v>-</v>
          </cell>
          <cell r="S165" t="str">
            <v>-</v>
          </cell>
          <cell r="U165" t="str">
            <v>-</v>
          </cell>
          <cell r="W165" t="str">
            <v>-</v>
          </cell>
          <cell r="Y165" t="str">
            <v>-</v>
          </cell>
          <cell r="AA165" t="str">
            <v>-</v>
          </cell>
          <cell r="AC165" t="str">
            <v>-</v>
          </cell>
          <cell r="AE165" t="str">
            <v>-</v>
          </cell>
          <cell r="AG165" t="str">
            <v>-</v>
          </cell>
          <cell r="AI165" t="str">
            <v>-</v>
          </cell>
          <cell r="AK165" t="str">
            <v>-</v>
          </cell>
          <cell r="AM165" t="str">
            <v>-</v>
          </cell>
          <cell r="AO165" t="str">
            <v>-</v>
          </cell>
          <cell r="AQ165" t="str">
            <v>-</v>
          </cell>
          <cell r="AS165" t="str">
            <v>-</v>
          </cell>
          <cell r="AU165" t="str">
            <v>-</v>
          </cell>
          <cell r="AW165" t="str">
            <v>-</v>
          </cell>
          <cell r="AY165" t="str">
            <v>-</v>
          </cell>
          <cell r="BA165" t="str">
            <v>-</v>
          </cell>
          <cell r="BC165" t="str">
            <v>-</v>
          </cell>
          <cell r="BE165" t="str">
            <v>-</v>
          </cell>
          <cell r="BG165" t="str">
            <v>-</v>
          </cell>
        </row>
        <row r="166">
          <cell r="B166" t="str">
            <v>Serbia</v>
          </cell>
          <cell r="C166">
            <v>3.9</v>
          </cell>
          <cell r="E166">
            <v>1.6</v>
          </cell>
          <cell r="G166">
            <v>4.9000000000000004</v>
          </cell>
          <cell r="I166">
            <v>1</v>
          </cell>
          <cell r="K166" t="str">
            <v>-</v>
          </cell>
          <cell r="M166">
            <v>5.0999999999999996</v>
          </cell>
          <cell r="O166" t="str">
            <v>-</v>
          </cell>
          <cell r="Q166">
            <v>95.8</v>
          </cell>
          <cell r="S166">
            <v>84.7</v>
          </cell>
          <cell r="T166" t="str">
            <v>p</v>
          </cell>
          <cell r="U166">
            <v>60.7</v>
          </cell>
          <cell r="W166" t="str">
            <v>-</v>
          </cell>
          <cell r="Y166">
            <v>0</v>
          </cell>
          <cell r="AA166" t="str">
            <v>-</v>
          </cell>
          <cell r="AC166" t="str">
            <v>-</v>
          </cell>
          <cell r="AE166" t="str">
            <v>-</v>
          </cell>
          <cell r="AG166">
            <v>0.8</v>
          </cell>
          <cell r="AI166" t="str">
            <v>-</v>
          </cell>
          <cell r="AK166">
            <v>0</v>
          </cell>
          <cell r="AM166" t="str">
            <v>-</v>
          </cell>
          <cell r="AO166">
            <v>4.4000000000000004</v>
          </cell>
          <cell r="AQ166" t="str">
            <v>-</v>
          </cell>
          <cell r="AS166">
            <v>96.7</v>
          </cell>
          <cell r="AU166" t="str">
            <v>-</v>
          </cell>
          <cell r="AW166">
            <v>98.9</v>
          </cell>
          <cell r="AY166" t="str">
            <v>-</v>
          </cell>
          <cell r="BA166">
            <v>93.8</v>
          </cell>
          <cell r="BC166" t="str">
            <v>-</v>
          </cell>
          <cell r="BE166">
            <v>0.7</v>
          </cell>
          <cell r="BG166">
            <v>0</v>
          </cell>
        </row>
        <row r="167">
          <cell r="B167" t="str">
            <v>Seychelles</v>
          </cell>
          <cell r="C167" t="str">
            <v>-</v>
          </cell>
          <cell r="E167" t="str">
            <v>-</v>
          </cell>
          <cell r="G167" t="str">
            <v>-</v>
          </cell>
          <cell r="I167" t="str">
            <v>-</v>
          </cell>
          <cell r="K167" t="str">
            <v>-</v>
          </cell>
          <cell r="M167" t="str">
            <v>-</v>
          </cell>
          <cell r="O167" t="str">
            <v>-</v>
          </cell>
          <cell r="Q167" t="str">
            <v>-</v>
          </cell>
          <cell r="S167" t="str">
            <v>-</v>
          </cell>
          <cell r="U167" t="str">
            <v>-</v>
          </cell>
          <cell r="W167" t="str">
            <v>-</v>
          </cell>
          <cell r="Y167" t="str">
            <v>-</v>
          </cell>
          <cell r="AA167" t="str">
            <v>-</v>
          </cell>
          <cell r="AC167" t="str">
            <v>-</v>
          </cell>
          <cell r="AE167" t="str">
            <v>-</v>
          </cell>
          <cell r="AG167" t="str">
            <v>-</v>
          </cell>
          <cell r="AI167" t="str">
            <v>-</v>
          </cell>
          <cell r="AK167" t="str">
            <v>-</v>
          </cell>
          <cell r="AM167" t="str">
            <v>-</v>
          </cell>
          <cell r="AO167" t="str">
            <v>-</v>
          </cell>
          <cell r="AQ167" t="str">
            <v>-</v>
          </cell>
          <cell r="AS167" t="str">
            <v>-</v>
          </cell>
          <cell r="AU167" t="str">
            <v>-</v>
          </cell>
          <cell r="AW167" t="str">
            <v>-</v>
          </cell>
          <cell r="AY167" t="str">
            <v>-</v>
          </cell>
          <cell r="BA167" t="str">
            <v>-</v>
          </cell>
          <cell r="BC167" t="str">
            <v>-</v>
          </cell>
          <cell r="BE167" t="str">
            <v>-</v>
          </cell>
          <cell r="BG167" t="str">
            <v>-</v>
          </cell>
        </row>
        <row r="168">
          <cell r="B168" t="str">
            <v>Sierra Leone</v>
          </cell>
          <cell r="C168">
            <v>19.5</v>
          </cell>
          <cell r="E168">
            <v>6.6</v>
          </cell>
          <cell r="G168">
            <v>23.1</v>
          </cell>
          <cell r="I168">
            <v>10.7</v>
          </cell>
          <cell r="K168">
            <v>12.5</v>
          </cell>
          <cell r="M168">
            <v>29.8</v>
          </cell>
          <cell r="O168">
            <v>38.200000000000003</v>
          </cell>
          <cell r="Q168">
            <v>28.1</v>
          </cell>
          <cell r="R168" t="str">
            <v>y</v>
          </cell>
          <cell r="S168">
            <v>26.5</v>
          </cell>
          <cell r="T168" t="str">
            <v>y</v>
          </cell>
          <cell r="U168">
            <v>11.7</v>
          </cell>
          <cell r="W168">
            <v>10.5</v>
          </cell>
          <cell r="Y168">
            <v>12.3</v>
          </cell>
          <cell r="AA168">
            <v>13.2</v>
          </cell>
          <cell r="AC168" t="str">
            <v>-</v>
          </cell>
          <cell r="AE168" t="str">
            <v>-</v>
          </cell>
          <cell r="AG168">
            <v>16.7</v>
          </cell>
          <cell r="AI168">
            <v>17.399999999999999</v>
          </cell>
          <cell r="AK168">
            <v>16.600000000000001</v>
          </cell>
          <cell r="AM168">
            <v>19.7</v>
          </cell>
          <cell r="AO168">
            <v>26.7</v>
          </cell>
          <cell r="AQ168">
            <v>27</v>
          </cell>
          <cell r="AS168">
            <v>82.4</v>
          </cell>
          <cell r="AU168">
            <v>82.1</v>
          </cell>
          <cell r="AW168">
            <v>39.799999999999997</v>
          </cell>
          <cell r="AY168">
            <v>32.200000000000003</v>
          </cell>
          <cell r="BA168">
            <v>26.6</v>
          </cell>
          <cell r="BC168">
            <v>21.3</v>
          </cell>
          <cell r="BE168">
            <v>26.3</v>
          </cell>
          <cell r="BG168">
            <v>30</v>
          </cell>
        </row>
        <row r="169">
          <cell r="B169" t="str">
            <v>Singapore</v>
          </cell>
          <cell r="C169" t="str">
            <v>-</v>
          </cell>
          <cell r="E169" t="str">
            <v>-</v>
          </cell>
          <cell r="G169" t="str">
            <v>-</v>
          </cell>
          <cell r="I169" t="str">
            <v>-</v>
          </cell>
          <cell r="K169" t="str">
            <v>-</v>
          </cell>
          <cell r="M169" t="str">
            <v>-</v>
          </cell>
          <cell r="O169" t="str">
            <v>-</v>
          </cell>
          <cell r="Q169" t="str">
            <v>-</v>
          </cell>
          <cell r="S169" t="str">
            <v>-</v>
          </cell>
          <cell r="U169" t="str">
            <v>-</v>
          </cell>
          <cell r="W169" t="str">
            <v>-</v>
          </cell>
          <cell r="Y169" t="str">
            <v>-</v>
          </cell>
          <cell r="AA169" t="str">
            <v>-</v>
          </cell>
          <cell r="AC169" t="str">
            <v>-</v>
          </cell>
          <cell r="AE169" t="str">
            <v>-</v>
          </cell>
          <cell r="AG169" t="str">
            <v>-</v>
          </cell>
          <cell r="AI169" t="str">
            <v>-</v>
          </cell>
          <cell r="AK169" t="str">
            <v>-</v>
          </cell>
          <cell r="AM169" t="str">
            <v>-</v>
          </cell>
          <cell r="AO169" t="str">
            <v>-</v>
          </cell>
          <cell r="AQ169" t="str">
            <v>-</v>
          </cell>
          <cell r="AS169" t="str">
            <v>-</v>
          </cell>
          <cell r="AU169" t="str">
            <v>-</v>
          </cell>
          <cell r="AW169" t="str">
            <v>-</v>
          </cell>
          <cell r="AY169" t="str">
            <v>-</v>
          </cell>
          <cell r="BA169" t="str">
            <v>-</v>
          </cell>
          <cell r="BC169" t="str">
            <v>-</v>
          </cell>
          <cell r="BE169" t="str">
            <v>-</v>
          </cell>
          <cell r="BG169" t="str">
            <v>-</v>
          </cell>
        </row>
        <row r="170">
          <cell r="B170" t="str">
            <v>Slovakia</v>
          </cell>
          <cell r="C170" t="str">
            <v>-</v>
          </cell>
          <cell r="E170" t="str">
            <v>-</v>
          </cell>
          <cell r="G170" t="str">
            <v>-</v>
          </cell>
          <cell r="I170" t="str">
            <v>-</v>
          </cell>
          <cell r="K170" t="str">
            <v>-</v>
          </cell>
          <cell r="M170" t="str">
            <v>-</v>
          </cell>
          <cell r="O170" t="str">
            <v>-</v>
          </cell>
          <cell r="Q170" t="str">
            <v>-</v>
          </cell>
          <cell r="S170" t="str">
            <v>-</v>
          </cell>
          <cell r="U170" t="str">
            <v>-</v>
          </cell>
          <cell r="W170" t="str">
            <v>-</v>
          </cell>
          <cell r="Y170" t="str">
            <v>-</v>
          </cell>
          <cell r="AA170" t="str">
            <v>-</v>
          </cell>
          <cell r="AC170" t="str">
            <v>-</v>
          </cell>
          <cell r="AE170" t="str">
            <v>-</v>
          </cell>
          <cell r="AG170" t="str">
            <v>-</v>
          </cell>
          <cell r="AI170" t="str">
            <v>-</v>
          </cell>
          <cell r="AK170" t="str">
            <v>-</v>
          </cell>
          <cell r="AM170" t="str">
            <v>-</v>
          </cell>
          <cell r="AO170" t="str">
            <v>-</v>
          </cell>
          <cell r="AQ170" t="str">
            <v>-</v>
          </cell>
          <cell r="AS170" t="str">
            <v>-</v>
          </cell>
          <cell r="AU170" t="str">
            <v>-</v>
          </cell>
          <cell r="AW170" t="str">
            <v>-</v>
          </cell>
          <cell r="AY170" t="str">
            <v>-</v>
          </cell>
          <cell r="BA170" t="str">
            <v>-</v>
          </cell>
          <cell r="BC170" t="str">
            <v>-</v>
          </cell>
          <cell r="BE170" t="str">
            <v>-</v>
          </cell>
          <cell r="BG170" t="str">
            <v>-</v>
          </cell>
        </row>
        <row r="171">
          <cell r="B171" t="str">
            <v>Slovenia</v>
          </cell>
          <cell r="C171" t="str">
            <v>-</v>
          </cell>
          <cell r="E171" t="str">
            <v>-</v>
          </cell>
          <cell r="G171" t="str">
            <v>-</v>
          </cell>
          <cell r="I171" t="str">
            <v>-</v>
          </cell>
          <cell r="K171" t="str">
            <v>-</v>
          </cell>
          <cell r="M171" t="str">
            <v>-</v>
          </cell>
          <cell r="O171" t="str">
            <v>-</v>
          </cell>
          <cell r="Q171" t="str">
            <v>-</v>
          </cell>
          <cell r="S171" t="str">
            <v>-</v>
          </cell>
          <cell r="U171" t="str">
            <v>-</v>
          </cell>
          <cell r="W171" t="str">
            <v>-</v>
          </cell>
          <cell r="Y171" t="str">
            <v>-</v>
          </cell>
          <cell r="AA171" t="str">
            <v>-</v>
          </cell>
          <cell r="AC171" t="str">
            <v>-</v>
          </cell>
          <cell r="AE171" t="str">
            <v>-</v>
          </cell>
          <cell r="AG171" t="str">
            <v>-</v>
          </cell>
          <cell r="AI171" t="str">
            <v>-</v>
          </cell>
          <cell r="AK171" t="str">
            <v>-</v>
          </cell>
          <cell r="AM171" t="str">
            <v>-</v>
          </cell>
          <cell r="AO171" t="str">
            <v>-</v>
          </cell>
          <cell r="AQ171" t="str">
            <v>-</v>
          </cell>
          <cell r="AS171" t="str">
            <v>-</v>
          </cell>
          <cell r="AU171" t="str">
            <v>-</v>
          </cell>
          <cell r="AW171" t="str">
            <v>-</v>
          </cell>
          <cell r="AY171" t="str">
            <v>-</v>
          </cell>
          <cell r="BA171" t="str">
            <v>-</v>
          </cell>
          <cell r="BC171" t="str">
            <v>-</v>
          </cell>
          <cell r="BE171" t="str">
            <v>-</v>
          </cell>
          <cell r="BG171" t="str">
            <v>-</v>
          </cell>
        </row>
        <row r="172">
          <cell r="B172" t="str">
            <v>Solomon Islands</v>
          </cell>
          <cell r="C172" t="str">
            <v>-</v>
          </cell>
          <cell r="E172" t="str">
            <v>-</v>
          </cell>
          <cell r="G172" t="str">
            <v>-</v>
          </cell>
          <cell r="I172" t="str">
            <v>-</v>
          </cell>
          <cell r="K172" t="str">
            <v>-</v>
          </cell>
          <cell r="M172" t="str">
            <v>-</v>
          </cell>
          <cell r="O172" t="str">
            <v>-</v>
          </cell>
          <cell r="Q172" t="str">
            <v>-</v>
          </cell>
          <cell r="S172" t="str">
            <v>-</v>
          </cell>
          <cell r="U172" t="str">
            <v>-</v>
          </cell>
          <cell r="W172" t="str">
            <v>-</v>
          </cell>
          <cell r="Y172" t="str">
            <v>-</v>
          </cell>
          <cell r="AA172" t="str">
            <v>-</v>
          </cell>
          <cell r="AC172" t="str">
            <v>-</v>
          </cell>
          <cell r="AE172" t="str">
            <v>-</v>
          </cell>
          <cell r="AG172" t="str">
            <v>-</v>
          </cell>
          <cell r="AI172" t="str">
            <v>-</v>
          </cell>
          <cell r="AK172" t="str">
            <v>-</v>
          </cell>
          <cell r="AM172" t="str">
            <v>-</v>
          </cell>
          <cell r="AO172" t="str">
            <v>-</v>
          </cell>
          <cell r="AQ172" t="str">
            <v>-</v>
          </cell>
          <cell r="AS172" t="str">
            <v>-</v>
          </cell>
          <cell r="AU172" t="str">
            <v>-</v>
          </cell>
          <cell r="AW172" t="str">
            <v>-</v>
          </cell>
          <cell r="AY172" t="str">
            <v>-</v>
          </cell>
          <cell r="BA172" t="str">
            <v>-</v>
          </cell>
          <cell r="BC172" t="str">
            <v>-</v>
          </cell>
          <cell r="BE172" t="str">
            <v>-</v>
          </cell>
          <cell r="BG172" t="str">
            <v>-</v>
          </cell>
        </row>
        <row r="173">
          <cell r="B173" t="str">
            <v>Somalia</v>
          </cell>
          <cell r="C173" t="str">
            <v>-</v>
          </cell>
          <cell r="E173" t="str">
            <v>-</v>
          </cell>
          <cell r="G173" t="str">
            <v>-</v>
          </cell>
          <cell r="I173" t="str">
            <v>-</v>
          </cell>
          <cell r="K173" t="str">
            <v>-</v>
          </cell>
          <cell r="M173" t="str">
            <v>-</v>
          </cell>
          <cell r="O173" t="str">
            <v>-</v>
          </cell>
          <cell r="Q173" t="str">
            <v>-</v>
          </cell>
          <cell r="S173" t="str">
            <v>-</v>
          </cell>
          <cell r="U173" t="str">
            <v>-</v>
          </cell>
          <cell r="W173" t="str">
            <v>-</v>
          </cell>
          <cell r="Y173" t="str">
            <v>-</v>
          </cell>
          <cell r="AA173" t="str">
            <v>-</v>
          </cell>
          <cell r="AC173" t="str">
            <v>-</v>
          </cell>
          <cell r="AE173" t="str">
            <v>-</v>
          </cell>
          <cell r="AG173" t="str">
            <v>-</v>
          </cell>
          <cell r="AI173" t="str">
            <v>-</v>
          </cell>
          <cell r="AK173" t="str">
            <v>-</v>
          </cell>
          <cell r="AM173" t="str">
            <v>-</v>
          </cell>
          <cell r="AO173" t="str">
            <v>-</v>
          </cell>
          <cell r="AQ173" t="str">
            <v>-</v>
          </cell>
          <cell r="AS173" t="str">
            <v>-</v>
          </cell>
          <cell r="AU173" t="str">
            <v>-</v>
          </cell>
          <cell r="AW173" t="str">
            <v>-</v>
          </cell>
          <cell r="AY173" t="str">
            <v>-</v>
          </cell>
          <cell r="BA173" t="str">
            <v>-</v>
          </cell>
          <cell r="BC173" t="str">
            <v>-</v>
          </cell>
          <cell r="BE173" t="str">
            <v>-</v>
          </cell>
          <cell r="BG173" t="str">
            <v>-</v>
          </cell>
        </row>
        <row r="174">
          <cell r="B174" t="str">
            <v>South Africa</v>
          </cell>
          <cell r="C174" t="str">
            <v>-</v>
          </cell>
          <cell r="E174" t="str">
            <v>-</v>
          </cell>
          <cell r="G174" t="str">
            <v>-</v>
          </cell>
          <cell r="I174" t="str">
            <v>-</v>
          </cell>
          <cell r="K174" t="str">
            <v>-</v>
          </cell>
          <cell r="M174" t="str">
            <v>-</v>
          </cell>
          <cell r="O174" t="str">
            <v>-</v>
          </cell>
          <cell r="Q174" t="str">
            <v>-</v>
          </cell>
          <cell r="S174" t="str">
            <v>-</v>
          </cell>
          <cell r="U174" t="str">
            <v>-</v>
          </cell>
          <cell r="W174" t="str">
            <v>-</v>
          </cell>
          <cell r="Y174" t="str">
            <v>-</v>
          </cell>
          <cell r="AA174" t="str">
            <v>-</v>
          </cell>
          <cell r="AC174" t="str">
            <v>-</v>
          </cell>
          <cell r="AE174" t="str">
            <v>-</v>
          </cell>
          <cell r="AG174" t="str">
            <v>-</v>
          </cell>
          <cell r="AI174" t="str">
            <v>-</v>
          </cell>
          <cell r="AK174" t="str">
            <v>-</v>
          </cell>
          <cell r="AM174" t="str">
            <v>-</v>
          </cell>
          <cell r="AO174" t="str">
            <v>-</v>
          </cell>
          <cell r="AQ174" t="str">
            <v>-</v>
          </cell>
          <cell r="AS174" t="str">
            <v>-</v>
          </cell>
          <cell r="AU174" t="str">
            <v>-</v>
          </cell>
          <cell r="AW174" t="str">
            <v>-</v>
          </cell>
          <cell r="AY174" t="str">
            <v>-</v>
          </cell>
          <cell r="BA174" t="str">
            <v>-</v>
          </cell>
          <cell r="BC174" t="str">
            <v>-</v>
          </cell>
          <cell r="BE174" t="str">
            <v>-</v>
          </cell>
          <cell r="BG174" t="str">
            <v>-</v>
          </cell>
        </row>
        <row r="175">
          <cell r="B175" t="str">
            <v>South Sudan</v>
          </cell>
          <cell r="C175" t="str">
            <v>-</v>
          </cell>
          <cell r="E175" t="str">
            <v>-</v>
          </cell>
          <cell r="G175" t="str">
            <v>-</v>
          </cell>
          <cell r="I175" t="str">
            <v>-</v>
          </cell>
          <cell r="K175" t="str">
            <v>-</v>
          </cell>
          <cell r="M175" t="str">
            <v>-</v>
          </cell>
          <cell r="O175" t="str">
            <v>-</v>
          </cell>
          <cell r="Q175" t="str">
            <v>-</v>
          </cell>
          <cell r="S175" t="str">
            <v>-</v>
          </cell>
          <cell r="U175" t="str">
            <v>-</v>
          </cell>
          <cell r="W175" t="str">
            <v>-</v>
          </cell>
          <cell r="Y175" t="str">
            <v>-</v>
          </cell>
          <cell r="AA175" t="str">
            <v>-</v>
          </cell>
          <cell r="AC175" t="str">
            <v>-</v>
          </cell>
          <cell r="AE175" t="str">
            <v>-</v>
          </cell>
          <cell r="AG175" t="str">
            <v>-</v>
          </cell>
          <cell r="AI175" t="str">
            <v>-</v>
          </cell>
          <cell r="AK175" t="str">
            <v>-</v>
          </cell>
          <cell r="AM175" t="str">
            <v>-</v>
          </cell>
          <cell r="AO175" t="str">
            <v>-</v>
          </cell>
          <cell r="AQ175" t="str">
            <v>-</v>
          </cell>
          <cell r="AS175" t="str">
            <v>-</v>
          </cell>
          <cell r="AU175" t="str">
            <v>-</v>
          </cell>
          <cell r="AW175" t="str">
            <v>-</v>
          </cell>
          <cell r="AY175" t="str">
            <v>-</v>
          </cell>
          <cell r="BA175" t="str">
            <v>-</v>
          </cell>
          <cell r="BC175" t="str">
            <v>-</v>
          </cell>
          <cell r="BE175" t="str">
            <v>-</v>
          </cell>
          <cell r="BG175" t="str">
            <v>-</v>
          </cell>
        </row>
        <row r="176">
          <cell r="B176" t="str">
            <v>Spain</v>
          </cell>
          <cell r="C176" t="str">
            <v>-</v>
          </cell>
          <cell r="E176" t="str">
            <v>-</v>
          </cell>
          <cell r="G176" t="str">
            <v>-</v>
          </cell>
          <cell r="I176" t="str">
            <v>-</v>
          </cell>
          <cell r="K176" t="str">
            <v>-</v>
          </cell>
          <cell r="M176" t="str">
            <v>-</v>
          </cell>
          <cell r="O176" t="str">
            <v>-</v>
          </cell>
          <cell r="Q176" t="str">
            <v>-</v>
          </cell>
          <cell r="S176" t="str">
            <v>-</v>
          </cell>
          <cell r="U176" t="str">
            <v>-</v>
          </cell>
          <cell r="W176" t="str">
            <v>-</v>
          </cell>
          <cell r="Y176" t="str">
            <v>-</v>
          </cell>
          <cell r="AA176" t="str">
            <v>-</v>
          </cell>
          <cell r="AC176" t="str">
            <v>-</v>
          </cell>
          <cell r="AE176" t="str">
            <v>-</v>
          </cell>
          <cell r="AG176" t="str">
            <v>-</v>
          </cell>
          <cell r="AI176" t="str">
            <v>-</v>
          </cell>
          <cell r="AK176" t="str">
            <v>-</v>
          </cell>
          <cell r="AM176" t="str">
            <v>-</v>
          </cell>
          <cell r="AO176" t="str">
            <v>-</v>
          </cell>
          <cell r="AQ176" t="str">
            <v>-</v>
          </cell>
          <cell r="AS176" t="str">
            <v>-</v>
          </cell>
          <cell r="AU176" t="str">
            <v>-</v>
          </cell>
          <cell r="AW176" t="str">
            <v>-</v>
          </cell>
          <cell r="AY176" t="str">
            <v>-</v>
          </cell>
          <cell r="BA176" t="str">
            <v>-</v>
          </cell>
          <cell r="BC176" t="str">
            <v>-</v>
          </cell>
          <cell r="BE176" t="str">
            <v>-</v>
          </cell>
          <cell r="BG176" t="str">
            <v>-</v>
          </cell>
        </row>
        <row r="177">
          <cell r="B177" t="str">
            <v>Sri Lanka</v>
          </cell>
          <cell r="C177" t="str">
            <v>-</v>
          </cell>
          <cell r="E177" t="str">
            <v>-</v>
          </cell>
          <cell r="G177" t="str">
            <v>-</v>
          </cell>
          <cell r="I177" t="str">
            <v>-</v>
          </cell>
          <cell r="K177" t="str">
            <v>-</v>
          </cell>
          <cell r="M177" t="str">
            <v>-</v>
          </cell>
          <cell r="O177" t="str">
            <v>-</v>
          </cell>
          <cell r="Q177" t="str">
            <v>-</v>
          </cell>
          <cell r="S177" t="str">
            <v>-</v>
          </cell>
          <cell r="U177" t="str">
            <v>-</v>
          </cell>
          <cell r="W177" t="str">
            <v>-</v>
          </cell>
          <cell r="Y177" t="str">
            <v>-</v>
          </cell>
          <cell r="AA177" t="str">
            <v>-</v>
          </cell>
          <cell r="AC177" t="str">
            <v>-</v>
          </cell>
          <cell r="AE177" t="str">
            <v>-</v>
          </cell>
          <cell r="AG177" t="str">
            <v>-</v>
          </cell>
          <cell r="AI177" t="str">
            <v>-</v>
          </cell>
          <cell r="AK177" t="str">
            <v>-</v>
          </cell>
          <cell r="AM177" t="str">
            <v>-</v>
          </cell>
          <cell r="AO177" t="str">
            <v>-</v>
          </cell>
          <cell r="AQ177" t="str">
            <v>-</v>
          </cell>
          <cell r="AS177" t="str">
            <v>-</v>
          </cell>
          <cell r="AU177" t="str">
            <v>-</v>
          </cell>
          <cell r="AW177" t="str">
            <v>-</v>
          </cell>
          <cell r="AY177" t="str">
            <v>-</v>
          </cell>
          <cell r="BA177" t="str">
            <v>-</v>
          </cell>
          <cell r="BC177" t="str">
            <v>-</v>
          </cell>
          <cell r="BE177" t="str">
            <v>-</v>
          </cell>
          <cell r="BG177" t="str">
            <v>-</v>
          </cell>
        </row>
        <row r="178">
          <cell r="B178" t="str">
            <v>State of Palestine</v>
          </cell>
          <cell r="C178">
            <v>12.3</v>
          </cell>
          <cell r="E178">
            <v>2.4</v>
          </cell>
          <cell r="G178">
            <v>14.9</v>
          </cell>
          <cell r="I178">
            <v>1.8</v>
          </cell>
          <cell r="K178">
            <v>4.5</v>
          </cell>
          <cell r="M178">
            <v>7.7</v>
          </cell>
          <cell r="O178">
            <v>8.8000000000000007</v>
          </cell>
          <cell r="Q178">
            <v>76.3</v>
          </cell>
          <cell r="S178">
            <v>57</v>
          </cell>
          <cell r="U178">
            <v>34.5</v>
          </cell>
          <cell r="W178">
            <v>21.9</v>
          </cell>
          <cell r="Y178">
            <v>0</v>
          </cell>
          <cell r="AA178">
            <v>1.4</v>
          </cell>
          <cell r="AC178">
            <v>36.6</v>
          </cell>
          <cell r="AE178">
            <v>26.2</v>
          </cell>
          <cell r="AG178">
            <v>0.5</v>
          </cell>
          <cell r="AI178">
            <v>5.3</v>
          </cell>
          <cell r="AK178">
            <v>1.9</v>
          </cell>
          <cell r="AM178">
            <v>5.3</v>
          </cell>
          <cell r="AO178">
            <v>13.4</v>
          </cell>
          <cell r="AQ178">
            <v>27.7</v>
          </cell>
          <cell r="AS178">
            <v>99.2</v>
          </cell>
          <cell r="AU178">
            <v>94.4</v>
          </cell>
          <cell r="AW178">
            <v>97.5</v>
          </cell>
          <cell r="AY178">
            <v>92.8</v>
          </cell>
          <cell r="BA178">
            <v>84</v>
          </cell>
          <cell r="BC178">
            <v>64.599999999999994</v>
          </cell>
          <cell r="BE178">
            <v>20.7</v>
          </cell>
          <cell r="BG178">
            <v>23.7</v>
          </cell>
        </row>
        <row r="179">
          <cell r="B179" t="str">
            <v>Sudan</v>
          </cell>
          <cell r="C179" t="str">
            <v>-</v>
          </cell>
          <cell r="E179" t="str">
            <v>-</v>
          </cell>
          <cell r="G179" t="str">
            <v>-</v>
          </cell>
          <cell r="I179" t="str">
            <v>-</v>
          </cell>
          <cell r="K179" t="str">
            <v>-</v>
          </cell>
          <cell r="M179" t="str">
            <v>-</v>
          </cell>
          <cell r="O179" t="str">
            <v>-</v>
          </cell>
          <cell r="Q179" t="str">
            <v>-</v>
          </cell>
          <cell r="S179" t="str">
            <v>-</v>
          </cell>
          <cell r="U179" t="str">
            <v>-</v>
          </cell>
          <cell r="W179" t="str">
            <v>-</v>
          </cell>
          <cell r="Y179" t="str">
            <v>-</v>
          </cell>
          <cell r="AA179" t="str">
            <v>-</v>
          </cell>
          <cell r="AC179" t="str">
            <v>-</v>
          </cell>
          <cell r="AE179" t="str">
            <v>-</v>
          </cell>
          <cell r="AG179" t="str">
            <v>-</v>
          </cell>
          <cell r="AI179" t="str">
            <v>-</v>
          </cell>
          <cell r="AK179" t="str">
            <v>-</v>
          </cell>
          <cell r="AM179" t="str">
            <v>-</v>
          </cell>
          <cell r="AO179" t="str">
            <v>-</v>
          </cell>
          <cell r="AQ179" t="str">
            <v>-</v>
          </cell>
          <cell r="AS179" t="str">
            <v>-</v>
          </cell>
          <cell r="AU179" t="str">
            <v>-</v>
          </cell>
          <cell r="AW179" t="str">
            <v>-</v>
          </cell>
          <cell r="AY179" t="str">
            <v>-</v>
          </cell>
          <cell r="BA179" t="str">
            <v>-</v>
          </cell>
          <cell r="BC179" t="str">
            <v>-</v>
          </cell>
          <cell r="BE179" t="str">
            <v>-</v>
          </cell>
          <cell r="BG179" t="str">
            <v>-</v>
          </cell>
        </row>
        <row r="180">
          <cell r="B180" t="str">
            <v>Suriname</v>
          </cell>
          <cell r="C180">
            <v>11.3</v>
          </cell>
          <cell r="E180">
            <v>4.5</v>
          </cell>
          <cell r="G180">
            <v>13.6</v>
          </cell>
          <cell r="I180">
            <v>7.4</v>
          </cell>
          <cell r="K180">
            <v>1</v>
          </cell>
          <cell r="M180">
            <v>9.1999999999999993</v>
          </cell>
          <cell r="O180">
            <v>18.399999999999999</v>
          </cell>
          <cell r="Q180">
            <v>67</v>
          </cell>
          <cell r="S180">
            <v>52.9</v>
          </cell>
          <cell r="U180">
            <v>46.2</v>
          </cell>
          <cell r="W180">
            <v>30.9</v>
          </cell>
          <cell r="X180" t="str">
            <v>p</v>
          </cell>
          <cell r="Y180">
            <v>0.6</v>
          </cell>
          <cell r="AA180">
            <v>2.4</v>
          </cell>
          <cell r="AC180">
            <v>18.100000000000001</v>
          </cell>
          <cell r="AE180">
            <v>11.4</v>
          </cell>
          <cell r="AG180">
            <v>2.7</v>
          </cell>
          <cell r="AI180">
            <v>3.8</v>
          </cell>
          <cell r="AK180">
            <v>8.3000000000000007</v>
          </cell>
          <cell r="AM180">
            <v>9.6</v>
          </cell>
          <cell r="AO180">
            <v>22.7</v>
          </cell>
          <cell r="AQ180">
            <v>14.4</v>
          </cell>
          <cell r="AR180" t="str">
            <v>p</v>
          </cell>
          <cell r="AS180">
            <v>96.2</v>
          </cell>
          <cell r="AU180">
            <v>94.4</v>
          </cell>
          <cell r="AW180">
            <v>62.1</v>
          </cell>
          <cell r="AY180">
            <v>51.7</v>
          </cell>
          <cell r="BA180">
            <v>24.5</v>
          </cell>
          <cell r="BC180">
            <v>26.1</v>
          </cell>
          <cell r="BD180" t="str">
            <v>p</v>
          </cell>
          <cell r="BE180">
            <v>7.9</v>
          </cell>
          <cell r="BG180">
            <v>12.9</v>
          </cell>
        </row>
        <row r="181">
          <cell r="B181" t="str">
            <v>Sweden</v>
          </cell>
          <cell r="C181" t="str">
            <v>-</v>
          </cell>
          <cell r="E181" t="str">
            <v>-</v>
          </cell>
          <cell r="G181" t="str">
            <v>-</v>
          </cell>
          <cell r="I181" t="str">
            <v>-</v>
          </cell>
          <cell r="K181" t="str">
            <v>-</v>
          </cell>
          <cell r="M181" t="str">
            <v>-</v>
          </cell>
          <cell r="O181" t="str">
            <v>-</v>
          </cell>
          <cell r="Q181" t="str">
            <v>-</v>
          </cell>
          <cell r="S181" t="str">
            <v>-</v>
          </cell>
          <cell r="U181" t="str">
            <v>-</v>
          </cell>
          <cell r="W181" t="str">
            <v>-</v>
          </cell>
          <cell r="Y181" t="str">
            <v>-</v>
          </cell>
          <cell r="AA181" t="str">
            <v>-</v>
          </cell>
          <cell r="AC181" t="str">
            <v>-</v>
          </cell>
          <cell r="AE181" t="str">
            <v>-</v>
          </cell>
          <cell r="AG181" t="str">
            <v>-</v>
          </cell>
          <cell r="AI181" t="str">
            <v>-</v>
          </cell>
          <cell r="AK181" t="str">
            <v>-</v>
          </cell>
          <cell r="AM181" t="str">
            <v>-</v>
          </cell>
          <cell r="AO181" t="str">
            <v>-</v>
          </cell>
          <cell r="AQ181" t="str">
            <v>-</v>
          </cell>
          <cell r="AS181" t="str">
            <v>-</v>
          </cell>
          <cell r="AU181" t="str">
            <v>-</v>
          </cell>
          <cell r="AW181" t="str">
            <v>-</v>
          </cell>
          <cell r="AY181" t="str">
            <v>-</v>
          </cell>
          <cell r="BA181" t="str">
            <v>-</v>
          </cell>
          <cell r="BC181" t="str">
            <v>-</v>
          </cell>
          <cell r="BE181" t="str">
            <v>-</v>
          </cell>
          <cell r="BG181" t="str">
            <v>-</v>
          </cell>
        </row>
        <row r="182">
          <cell r="B182" t="str">
            <v>Switzerland</v>
          </cell>
          <cell r="C182" t="str">
            <v>-</v>
          </cell>
          <cell r="E182" t="str">
            <v>-</v>
          </cell>
          <cell r="G182" t="str">
            <v>-</v>
          </cell>
          <cell r="I182" t="str">
            <v>-</v>
          </cell>
          <cell r="K182" t="str">
            <v>-</v>
          </cell>
          <cell r="M182" t="str">
            <v>-</v>
          </cell>
          <cell r="O182" t="str">
            <v>-</v>
          </cell>
          <cell r="Q182" t="str">
            <v>-</v>
          </cell>
          <cell r="S182" t="str">
            <v>-</v>
          </cell>
          <cell r="U182" t="str">
            <v>-</v>
          </cell>
          <cell r="W182" t="str">
            <v>-</v>
          </cell>
          <cell r="Y182" t="str">
            <v>-</v>
          </cell>
          <cell r="AA182" t="str">
            <v>-</v>
          </cell>
          <cell r="AC182" t="str">
            <v>-</v>
          </cell>
          <cell r="AE182" t="str">
            <v>-</v>
          </cell>
          <cell r="AG182" t="str">
            <v>-</v>
          </cell>
          <cell r="AI182" t="str">
            <v>-</v>
          </cell>
          <cell r="AK182" t="str">
            <v>-</v>
          </cell>
          <cell r="AM182" t="str">
            <v>-</v>
          </cell>
          <cell r="AO182" t="str">
            <v>-</v>
          </cell>
          <cell r="AQ182" t="str">
            <v>-</v>
          </cell>
          <cell r="AS182" t="str">
            <v>-</v>
          </cell>
          <cell r="AU182" t="str">
            <v>-</v>
          </cell>
          <cell r="AW182" t="str">
            <v>-</v>
          </cell>
          <cell r="AY182" t="str">
            <v>-</v>
          </cell>
          <cell r="BA182" t="str">
            <v>-</v>
          </cell>
          <cell r="BC182" t="str">
            <v>-</v>
          </cell>
          <cell r="BE182" t="str">
            <v>-</v>
          </cell>
          <cell r="BG182" t="str">
            <v>-</v>
          </cell>
        </row>
        <row r="183">
          <cell r="B183" t="str">
            <v>Syrian Arab Republic</v>
          </cell>
          <cell r="C183" t="str">
            <v>-</v>
          </cell>
          <cell r="E183" t="str">
            <v>-</v>
          </cell>
          <cell r="G183" t="str">
            <v>-</v>
          </cell>
          <cell r="I183" t="str">
            <v>-</v>
          </cell>
          <cell r="K183" t="str">
            <v>-</v>
          </cell>
          <cell r="M183" t="str">
            <v>-</v>
          </cell>
          <cell r="O183" t="str">
            <v>-</v>
          </cell>
          <cell r="Q183" t="str">
            <v>-</v>
          </cell>
          <cell r="S183" t="str">
            <v>-</v>
          </cell>
          <cell r="U183" t="str">
            <v>-</v>
          </cell>
          <cell r="W183" t="str">
            <v>-</v>
          </cell>
          <cell r="Y183" t="str">
            <v>-</v>
          </cell>
          <cell r="AA183" t="str">
            <v>-</v>
          </cell>
          <cell r="AC183" t="str">
            <v>-</v>
          </cell>
          <cell r="AE183" t="str">
            <v>-</v>
          </cell>
          <cell r="AG183" t="str">
            <v>-</v>
          </cell>
          <cell r="AI183" t="str">
            <v>-</v>
          </cell>
          <cell r="AK183" t="str">
            <v>-</v>
          </cell>
          <cell r="AM183" t="str">
            <v>-</v>
          </cell>
          <cell r="AO183" t="str">
            <v>-</v>
          </cell>
          <cell r="AQ183" t="str">
            <v>-</v>
          </cell>
          <cell r="AS183" t="str">
            <v>-</v>
          </cell>
          <cell r="AU183" t="str">
            <v>-</v>
          </cell>
          <cell r="AW183" t="str">
            <v>-</v>
          </cell>
          <cell r="AY183" t="str">
            <v>-</v>
          </cell>
          <cell r="BA183" t="str">
            <v>-</v>
          </cell>
          <cell r="BC183" t="str">
            <v>-</v>
          </cell>
          <cell r="BE183" t="str">
            <v>-</v>
          </cell>
          <cell r="BG183" t="str">
            <v>-</v>
          </cell>
        </row>
        <row r="184">
          <cell r="B184" t="str">
            <v>Tajikistan</v>
          </cell>
          <cell r="C184" t="str">
            <v>-</v>
          </cell>
          <cell r="E184" t="str">
            <v>-</v>
          </cell>
          <cell r="G184" t="str">
            <v>-</v>
          </cell>
          <cell r="I184" t="str">
            <v>-</v>
          </cell>
          <cell r="K184" t="str">
            <v>-</v>
          </cell>
          <cell r="M184" t="str">
            <v>-</v>
          </cell>
          <cell r="O184" t="str">
            <v>-</v>
          </cell>
          <cell r="Q184" t="str">
            <v>-</v>
          </cell>
          <cell r="S184" t="str">
            <v>-</v>
          </cell>
          <cell r="U184" t="str">
            <v>-</v>
          </cell>
          <cell r="W184" t="str">
            <v>-</v>
          </cell>
          <cell r="Y184" t="str">
            <v>-</v>
          </cell>
          <cell r="AA184" t="str">
            <v>-</v>
          </cell>
          <cell r="AC184" t="str">
            <v>-</v>
          </cell>
          <cell r="AE184" t="str">
            <v>-</v>
          </cell>
          <cell r="AG184" t="str">
            <v>-</v>
          </cell>
          <cell r="AI184" t="str">
            <v>-</v>
          </cell>
          <cell r="AK184" t="str">
            <v>-</v>
          </cell>
          <cell r="AM184" t="str">
            <v>-</v>
          </cell>
          <cell r="AO184" t="str">
            <v>-</v>
          </cell>
          <cell r="AQ184" t="str">
            <v>-</v>
          </cell>
          <cell r="AS184" t="str">
            <v>-</v>
          </cell>
          <cell r="AU184" t="str">
            <v>-</v>
          </cell>
          <cell r="AW184" t="str">
            <v>-</v>
          </cell>
          <cell r="AY184" t="str">
            <v>-</v>
          </cell>
          <cell r="BA184" t="str">
            <v>-</v>
          </cell>
          <cell r="BC184" t="str">
            <v>-</v>
          </cell>
          <cell r="BE184" t="str">
            <v>-</v>
          </cell>
          <cell r="BG184" t="str">
            <v>-</v>
          </cell>
        </row>
        <row r="185">
          <cell r="B185" t="str">
            <v>Thailand</v>
          </cell>
          <cell r="C185" t="str">
            <v>-</v>
          </cell>
          <cell r="E185" t="str">
            <v>-</v>
          </cell>
          <cell r="G185" t="str">
            <v>-</v>
          </cell>
          <cell r="I185" t="str">
            <v>-</v>
          </cell>
          <cell r="K185" t="str">
            <v>-</v>
          </cell>
          <cell r="M185" t="str">
            <v>-</v>
          </cell>
          <cell r="O185" t="str">
            <v>-</v>
          </cell>
          <cell r="Q185" t="str">
            <v>-</v>
          </cell>
          <cell r="S185" t="str">
            <v>-</v>
          </cell>
          <cell r="U185" t="str">
            <v>-</v>
          </cell>
          <cell r="W185" t="str">
            <v>-</v>
          </cell>
          <cell r="Y185" t="str">
            <v>-</v>
          </cell>
          <cell r="AA185" t="str">
            <v>-</v>
          </cell>
          <cell r="AC185" t="str">
            <v>-</v>
          </cell>
          <cell r="AE185" t="str">
            <v>-</v>
          </cell>
          <cell r="AG185" t="str">
            <v>-</v>
          </cell>
          <cell r="AI185" t="str">
            <v>-</v>
          </cell>
          <cell r="AK185" t="str">
            <v>-</v>
          </cell>
          <cell r="AM185" t="str">
            <v>-</v>
          </cell>
          <cell r="AO185" t="str">
            <v>-</v>
          </cell>
          <cell r="AQ185" t="str">
            <v>-</v>
          </cell>
          <cell r="AS185" t="str">
            <v>-</v>
          </cell>
          <cell r="AU185" t="str">
            <v>-</v>
          </cell>
          <cell r="AW185" t="str">
            <v>-</v>
          </cell>
          <cell r="AY185" t="str">
            <v>-</v>
          </cell>
          <cell r="BA185" t="str">
            <v>-</v>
          </cell>
          <cell r="BC185" t="str">
            <v>-</v>
          </cell>
          <cell r="BE185" t="str">
            <v>-</v>
          </cell>
          <cell r="BG185" t="str">
            <v>-</v>
          </cell>
        </row>
        <row r="186">
          <cell r="B186" t="str">
            <v>Timor-Leste</v>
          </cell>
          <cell r="C186" t="str">
            <v>-</v>
          </cell>
          <cell r="E186" t="str">
            <v>-</v>
          </cell>
          <cell r="G186" t="str">
            <v>-</v>
          </cell>
          <cell r="I186" t="str">
            <v>-</v>
          </cell>
          <cell r="K186" t="str">
            <v>-</v>
          </cell>
          <cell r="M186" t="str">
            <v>-</v>
          </cell>
          <cell r="O186" t="str">
            <v>-</v>
          </cell>
          <cell r="Q186" t="str">
            <v>-</v>
          </cell>
          <cell r="S186" t="str">
            <v>-</v>
          </cell>
          <cell r="U186" t="str">
            <v>-</v>
          </cell>
          <cell r="W186" t="str">
            <v>-</v>
          </cell>
          <cell r="Y186" t="str">
            <v>-</v>
          </cell>
          <cell r="AA186" t="str">
            <v>-</v>
          </cell>
          <cell r="AC186" t="str">
            <v>-</v>
          </cell>
          <cell r="AE186" t="str">
            <v>-</v>
          </cell>
          <cell r="AG186" t="str">
            <v>-</v>
          </cell>
          <cell r="AI186" t="str">
            <v>-</v>
          </cell>
          <cell r="AK186" t="str">
            <v>-</v>
          </cell>
          <cell r="AM186" t="str">
            <v>-</v>
          </cell>
          <cell r="AO186" t="str">
            <v>-</v>
          </cell>
          <cell r="AQ186" t="str">
            <v>-</v>
          </cell>
          <cell r="AS186" t="str">
            <v>-</v>
          </cell>
          <cell r="AU186" t="str">
            <v>-</v>
          </cell>
          <cell r="AW186" t="str">
            <v>-</v>
          </cell>
          <cell r="AY186" t="str">
            <v>-</v>
          </cell>
          <cell r="BA186" t="str">
            <v>-</v>
          </cell>
          <cell r="BC186" t="str">
            <v>-</v>
          </cell>
          <cell r="BE186" t="str">
            <v>-</v>
          </cell>
          <cell r="BG186" t="str">
            <v>-</v>
          </cell>
        </row>
        <row r="187">
          <cell r="B187" t="str">
            <v>Togo</v>
          </cell>
          <cell r="C187">
            <v>18.5</v>
          </cell>
          <cell r="E187">
            <v>7.8</v>
          </cell>
          <cell r="G187">
            <v>21.2</v>
          </cell>
          <cell r="I187">
            <v>14.9</v>
          </cell>
          <cell r="K187">
            <v>19.3</v>
          </cell>
          <cell r="M187">
            <v>27.1</v>
          </cell>
          <cell r="O187">
            <v>28.2</v>
          </cell>
          <cell r="Q187">
            <v>28.2</v>
          </cell>
          <cell r="R187" t="str">
            <v>y</v>
          </cell>
          <cell r="S187">
            <v>23.6</v>
          </cell>
          <cell r="T187" t="str">
            <v>y</v>
          </cell>
          <cell r="U187">
            <v>20.7</v>
          </cell>
          <cell r="W187">
            <v>13.5</v>
          </cell>
          <cell r="Y187">
            <v>3.4</v>
          </cell>
          <cell r="AA187">
            <v>3.2</v>
          </cell>
          <cell r="AC187">
            <v>5.5</v>
          </cell>
          <cell r="AE187">
            <v>3.1</v>
          </cell>
          <cell r="AG187">
            <v>7.8</v>
          </cell>
          <cell r="AI187">
            <v>6.1</v>
          </cell>
          <cell r="AK187">
            <v>10.9</v>
          </cell>
          <cell r="AM187">
            <v>10.7</v>
          </cell>
          <cell r="AO187">
            <v>24.4</v>
          </cell>
          <cell r="AQ187">
            <v>21</v>
          </cell>
          <cell r="AS187">
            <v>91.6</v>
          </cell>
          <cell r="AU187">
            <v>93.6</v>
          </cell>
          <cell r="AW187">
            <v>51.9</v>
          </cell>
          <cell r="AY187">
            <v>54.3</v>
          </cell>
          <cell r="BA187">
            <v>19.5</v>
          </cell>
          <cell r="BC187">
            <v>12.8</v>
          </cell>
          <cell r="BE187">
            <v>21.2</v>
          </cell>
          <cell r="BG187">
            <v>30</v>
          </cell>
        </row>
        <row r="188">
          <cell r="B188" t="str">
            <v>Tokelau</v>
          </cell>
          <cell r="C188" t="str">
            <v>-</v>
          </cell>
          <cell r="E188" t="str">
            <v>-</v>
          </cell>
          <cell r="G188" t="str">
            <v>-</v>
          </cell>
          <cell r="I188" t="str">
            <v>-</v>
          </cell>
          <cell r="K188" t="str">
            <v>-</v>
          </cell>
          <cell r="M188" t="str">
            <v>-</v>
          </cell>
          <cell r="O188" t="str">
            <v>-</v>
          </cell>
          <cell r="Q188" t="str">
            <v>-</v>
          </cell>
          <cell r="S188" t="str">
            <v>-</v>
          </cell>
          <cell r="U188" t="str">
            <v>-</v>
          </cell>
          <cell r="W188" t="str">
            <v>-</v>
          </cell>
          <cell r="Y188" t="str">
            <v>-</v>
          </cell>
          <cell r="AA188" t="str">
            <v>-</v>
          </cell>
          <cell r="AC188" t="str">
            <v>-</v>
          </cell>
          <cell r="AE188" t="str">
            <v>-</v>
          </cell>
          <cell r="AG188" t="str">
            <v>-</v>
          </cell>
          <cell r="AI188" t="str">
            <v>-</v>
          </cell>
          <cell r="AK188" t="str">
            <v>-</v>
          </cell>
          <cell r="AM188" t="str">
            <v>-</v>
          </cell>
          <cell r="AO188" t="str">
            <v>-</v>
          </cell>
          <cell r="AQ188" t="str">
            <v>-</v>
          </cell>
          <cell r="AS188" t="str">
            <v>-</v>
          </cell>
          <cell r="AU188" t="str">
            <v>-</v>
          </cell>
          <cell r="AW188" t="str">
            <v>-</v>
          </cell>
          <cell r="AY188" t="str">
            <v>-</v>
          </cell>
          <cell r="BA188" t="str">
            <v>-</v>
          </cell>
          <cell r="BC188" t="str">
            <v>-</v>
          </cell>
          <cell r="BE188" t="str">
            <v>-</v>
          </cell>
          <cell r="BG188" t="str">
            <v>-</v>
          </cell>
        </row>
        <row r="189">
          <cell r="B189" t="str">
            <v>Tonga</v>
          </cell>
          <cell r="C189">
            <v>9.3000000000000007</v>
          </cell>
          <cell r="E189">
            <v>7.1</v>
          </cell>
          <cell r="G189">
            <v>9.8000000000000007</v>
          </cell>
          <cell r="I189">
            <v>0.9</v>
          </cell>
          <cell r="K189">
            <v>1.3</v>
          </cell>
          <cell r="M189">
            <v>2.2000000000000002</v>
          </cell>
          <cell r="O189">
            <v>2</v>
          </cell>
          <cell r="Q189">
            <v>88</v>
          </cell>
          <cell r="S189">
            <v>85.9</v>
          </cell>
          <cell r="U189">
            <v>36.700000000000003</v>
          </cell>
          <cell r="W189">
            <v>14.4</v>
          </cell>
          <cell r="X189" t="str">
            <v>p</v>
          </cell>
          <cell r="Y189">
            <v>0.1</v>
          </cell>
          <cell r="AA189">
            <v>0.9</v>
          </cell>
          <cell r="AC189" t="str">
            <v>-</v>
          </cell>
          <cell r="AE189" t="str">
            <v>-</v>
          </cell>
          <cell r="AG189">
            <v>2.9</v>
          </cell>
          <cell r="AI189">
            <v>3.5</v>
          </cell>
          <cell r="AK189">
            <v>5</v>
          </cell>
          <cell r="AM189" t="str">
            <v>-</v>
          </cell>
          <cell r="AO189">
            <v>16.399999999999999</v>
          </cell>
          <cell r="AQ189">
            <v>36.9</v>
          </cell>
          <cell r="AR189" t="str">
            <v>p</v>
          </cell>
          <cell r="AS189">
            <v>97.1</v>
          </cell>
          <cell r="AU189">
            <v>96.5</v>
          </cell>
          <cell r="AW189">
            <v>93.9</v>
          </cell>
          <cell r="AY189">
            <v>96.1</v>
          </cell>
          <cell r="AZ189" t="str">
            <v>p</v>
          </cell>
          <cell r="BA189">
            <v>74.900000000000006</v>
          </cell>
          <cell r="BC189">
            <v>57.1</v>
          </cell>
          <cell r="BD189" t="str">
            <v>p</v>
          </cell>
          <cell r="BE189">
            <v>23.4</v>
          </cell>
          <cell r="BG189">
            <v>29.6</v>
          </cell>
        </row>
        <row r="190">
          <cell r="B190" t="str">
            <v>Trinidad and Tobago</v>
          </cell>
          <cell r="C190">
            <v>9.6999999999999993</v>
          </cell>
          <cell r="D190" t="str">
            <v>y</v>
          </cell>
          <cell r="E190">
            <v>3</v>
          </cell>
          <cell r="F190" t="str">
            <v>y</v>
          </cell>
          <cell r="G190">
            <v>11.1</v>
          </cell>
          <cell r="H190" t="str">
            <v>y</v>
          </cell>
          <cell r="I190" t="str">
            <v>-</v>
          </cell>
          <cell r="K190" t="str">
            <v>-</v>
          </cell>
          <cell r="M190" t="str">
            <v>-</v>
          </cell>
          <cell r="O190" t="str">
            <v>-</v>
          </cell>
          <cell r="Q190">
            <v>86.7</v>
          </cell>
          <cell r="R190" t="str">
            <v>p</v>
          </cell>
          <cell r="S190">
            <v>74.099999999999994</v>
          </cell>
          <cell r="T190" t="str">
            <v>p</v>
          </cell>
          <cell r="U190">
            <v>59.2</v>
          </cell>
          <cell r="V190" t="str">
            <v>p</v>
          </cell>
          <cell r="W190">
            <v>61.3</v>
          </cell>
          <cell r="X190" t="str">
            <v>p</v>
          </cell>
          <cell r="Y190">
            <v>0</v>
          </cell>
          <cell r="AA190">
            <v>0.8</v>
          </cell>
          <cell r="AC190">
            <v>63.5</v>
          </cell>
          <cell r="AE190">
            <v>44</v>
          </cell>
          <cell r="AG190">
            <v>3.4</v>
          </cell>
          <cell r="AI190">
            <v>9.3000000000000007</v>
          </cell>
          <cell r="AK190">
            <v>2.1</v>
          </cell>
          <cell r="AM190">
            <v>9.1</v>
          </cell>
          <cell r="AO190">
            <v>8.8000000000000007</v>
          </cell>
          <cell r="AP190" t="str">
            <v>p</v>
          </cell>
          <cell r="AQ190">
            <v>15.3</v>
          </cell>
          <cell r="AR190" t="str">
            <v>p</v>
          </cell>
          <cell r="AS190">
            <v>95</v>
          </cell>
          <cell r="AU190">
            <v>86.7</v>
          </cell>
          <cell r="AW190">
            <v>81.7</v>
          </cell>
          <cell r="AY190">
            <v>68.2</v>
          </cell>
          <cell r="BA190">
            <v>81.8</v>
          </cell>
          <cell r="BB190" t="str">
            <v>p</v>
          </cell>
          <cell r="BC190">
            <v>64.400000000000006</v>
          </cell>
          <cell r="BD190" t="str">
            <v>p</v>
          </cell>
          <cell r="BE190">
            <v>1.5</v>
          </cell>
          <cell r="BG190">
            <v>4.9000000000000004</v>
          </cell>
        </row>
        <row r="191">
          <cell r="B191" t="str">
            <v>Tunisia</v>
          </cell>
          <cell r="C191">
            <v>19.8</v>
          </cell>
          <cell r="E191">
            <v>3.5</v>
          </cell>
          <cell r="G191">
            <v>23.7</v>
          </cell>
          <cell r="I191">
            <v>0.9</v>
          </cell>
          <cell r="K191">
            <v>1.3</v>
          </cell>
          <cell r="M191">
            <v>7.8</v>
          </cell>
          <cell r="O191">
            <v>13.4</v>
          </cell>
          <cell r="Q191">
            <v>74.2</v>
          </cell>
          <cell r="S191">
            <v>51.7</v>
          </cell>
          <cell r="U191">
            <v>51.2</v>
          </cell>
          <cell r="W191">
            <v>31.1</v>
          </cell>
          <cell r="X191" t="str">
            <v>p</v>
          </cell>
          <cell r="Y191">
            <v>0.3</v>
          </cell>
          <cell r="AA191">
            <v>1.5</v>
          </cell>
          <cell r="AC191">
            <v>26.1</v>
          </cell>
          <cell r="AE191">
            <v>19.2</v>
          </cell>
          <cell r="AG191">
            <v>3</v>
          </cell>
          <cell r="AI191">
            <v>2.8</v>
          </cell>
          <cell r="AK191">
            <v>6.1</v>
          </cell>
          <cell r="AM191">
            <v>9.8000000000000007</v>
          </cell>
          <cell r="AO191">
            <v>18.8</v>
          </cell>
          <cell r="AQ191">
            <v>27.1</v>
          </cell>
          <cell r="AS191">
            <v>96.9</v>
          </cell>
          <cell r="AU191">
            <v>97</v>
          </cell>
          <cell r="AW191">
            <v>84.5</v>
          </cell>
          <cell r="AY191">
            <v>73.7</v>
          </cell>
          <cell r="BA191">
            <v>63.5</v>
          </cell>
          <cell r="BC191">
            <v>52.5</v>
          </cell>
          <cell r="BE191">
            <v>21</v>
          </cell>
          <cell r="BG191">
            <v>35.6</v>
          </cell>
        </row>
        <row r="192">
          <cell r="B192" t="str">
            <v>Türkiye</v>
          </cell>
          <cell r="C192" t="str">
            <v>-</v>
          </cell>
          <cell r="E192" t="str">
            <v>-</v>
          </cell>
          <cell r="G192">
            <v>14.1</v>
          </cell>
          <cell r="H192" t="str">
            <v>y</v>
          </cell>
          <cell r="I192" t="str">
            <v>-</v>
          </cell>
          <cell r="K192" t="str">
            <v>-</v>
          </cell>
          <cell r="M192" t="str">
            <v>-</v>
          </cell>
          <cell r="O192" t="str">
            <v>-</v>
          </cell>
          <cell r="Q192" t="str">
            <v>-</v>
          </cell>
          <cell r="S192" t="str">
            <v>-</v>
          </cell>
          <cell r="U192" t="str">
            <v>-</v>
          </cell>
          <cell r="W192" t="str">
            <v>-</v>
          </cell>
          <cell r="Y192" t="str">
            <v>-</v>
          </cell>
          <cell r="AA192" t="str">
            <v>-</v>
          </cell>
          <cell r="AC192" t="str">
            <v>-</v>
          </cell>
          <cell r="AE192" t="str">
            <v>-</v>
          </cell>
          <cell r="AG192" t="str">
            <v>-</v>
          </cell>
          <cell r="AI192" t="str">
            <v>-</v>
          </cell>
          <cell r="AK192" t="str">
            <v>-</v>
          </cell>
          <cell r="AM192" t="str">
            <v>-</v>
          </cell>
          <cell r="AO192" t="str">
            <v>-</v>
          </cell>
          <cell r="AQ192" t="str">
            <v>-</v>
          </cell>
          <cell r="AS192" t="str">
            <v>-</v>
          </cell>
          <cell r="AU192" t="str">
            <v>-</v>
          </cell>
          <cell r="AW192" t="str">
            <v>-</v>
          </cell>
          <cell r="AY192" t="str">
            <v>-</v>
          </cell>
          <cell r="BA192" t="str">
            <v>-</v>
          </cell>
          <cell r="BC192" t="str">
            <v>-</v>
          </cell>
          <cell r="BE192">
            <v>3</v>
          </cell>
          <cell r="BF192" t="str">
            <v>y</v>
          </cell>
          <cell r="BG192">
            <v>4.7</v>
          </cell>
        </row>
        <row r="193">
          <cell r="B193" t="str">
            <v>Turkmenistan</v>
          </cell>
          <cell r="C193">
            <v>2.2000000000000002</v>
          </cell>
          <cell r="E193">
            <v>1.1000000000000001</v>
          </cell>
          <cell r="G193">
            <v>2.6</v>
          </cell>
          <cell r="I193">
            <v>2.1</v>
          </cell>
          <cell r="K193">
            <v>0</v>
          </cell>
          <cell r="L193" t="str">
            <v>p</v>
          </cell>
          <cell r="M193">
            <v>5.0999999999999996</v>
          </cell>
          <cell r="O193" t="str">
            <v>-</v>
          </cell>
          <cell r="Q193">
            <v>90</v>
          </cell>
          <cell r="S193">
            <v>74.2</v>
          </cell>
          <cell r="T193" t="str">
            <v>p</v>
          </cell>
          <cell r="U193">
            <v>40.9</v>
          </cell>
          <cell r="W193" t="str">
            <v>-</v>
          </cell>
          <cell r="Y193">
            <v>0</v>
          </cell>
          <cell r="AA193">
            <v>7.4</v>
          </cell>
          <cell r="AB193" t="str">
            <v>p</v>
          </cell>
          <cell r="AC193">
            <v>66.3</v>
          </cell>
          <cell r="AE193">
            <v>58.2</v>
          </cell>
          <cell r="AF193" t="str">
            <v>p</v>
          </cell>
          <cell r="AG193">
            <v>0.7</v>
          </cell>
          <cell r="AI193">
            <v>4.9000000000000004</v>
          </cell>
          <cell r="AJ193" t="str">
            <v>p</v>
          </cell>
          <cell r="AK193">
            <v>0.3</v>
          </cell>
          <cell r="AM193">
            <v>8.1</v>
          </cell>
          <cell r="AN193" t="str">
            <v>p</v>
          </cell>
          <cell r="AO193">
            <v>0.8</v>
          </cell>
          <cell r="AQ193" t="str">
            <v>-</v>
          </cell>
          <cell r="AS193">
            <v>97.1</v>
          </cell>
          <cell r="AU193">
            <v>95.1</v>
          </cell>
          <cell r="AV193" t="str">
            <v>p</v>
          </cell>
          <cell r="AW193">
            <v>97.9</v>
          </cell>
          <cell r="AY193">
            <v>91.9</v>
          </cell>
          <cell r="AZ193" t="str">
            <v>p</v>
          </cell>
          <cell r="BA193">
            <v>97</v>
          </cell>
          <cell r="BC193" t="str">
            <v>-</v>
          </cell>
          <cell r="BE193">
            <v>0.8</v>
          </cell>
          <cell r="BG193">
            <v>0.6</v>
          </cell>
        </row>
        <row r="194">
          <cell r="B194" t="str">
            <v>Turks and Caicos Islands</v>
          </cell>
          <cell r="C194">
            <v>6.1</v>
          </cell>
          <cell r="E194">
            <v>2.4</v>
          </cell>
          <cell r="G194">
            <v>7.4</v>
          </cell>
          <cell r="I194">
            <v>0.5</v>
          </cell>
          <cell r="K194" t="str">
            <v>-</v>
          </cell>
          <cell r="M194">
            <v>0.1</v>
          </cell>
          <cell r="O194" t="str">
            <v>-</v>
          </cell>
          <cell r="Q194">
            <v>87</v>
          </cell>
          <cell r="S194" t="str">
            <v>-</v>
          </cell>
          <cell r="U194">
            <v>93.3</v>
          </cell>
          <cell r="W194" t="str">
            <v>-</v>
          </cell>
          <cell r="Y194">
            <v>0</v>
          </cell>
          <cell r="AA194">
            <v>0</v>
          </cell>
          <cell r="AC194">
            <v>57.1</v>
          </cell>
          <cell r="AE194" t="str">
            <v>-</v>
          </cell>
          <cell r="AG194">
            <v>0</v>
          </cell>
          <cell r="AI194" t="str">
            <v>-</v>
          </cell>
          <cell r="AK194">
            <v>0</v>
          </cell>
          <cell r="AM194" t="str">
            <v>-</v>
          </cell>
          <cell r="AO194">
            <v>6.1</v>
          </cell>
          <cell r="AQ194" t="str">
            <v>-</v>
          </cell>
          <cell r="AS194">
            <v>99.3</v>
          </cell>
          <cell r="AU194" t="str">
            <v>-</v>
          </cell>
          <cell r="AW194">
            <v>92.8</v>
          </cell>
          <cell r="AY194" t="str">
            <v>-</v>
          </cell>
          <cell r="BA194">
            <v>79.099999999999994</v>
          </cell>
          <cell r="BC194" t="str">
            <v>-</v>
          </cell>
          <cell r="BE194">
            <v>4.7</v>
          </cell>
          <cell r="BG194">
            <v>23.5</v>
          </cell>
        </row>
        <row r="195">
          <cell r="B195" t="str">
            <v>Tuvalu</v>
          </cell>
          <cell r="C195">
            <v>11.8</v>
          </cell>
          <cell r="E195">
            <v>8.6</v>
          </cell>
          <cell r="G195">
            <v>12.8</v>
          </cell>
          <cell r="I195">
            <v>3.7</v>
          </cell>
          <cell r="K195" t="str">
            <v>-</v>
          </cell>
          <cell r="M195">
            <v>5.7</v>
          </cell>
          <cell r="O195" t="str">
            <v>-</v>
          </cell>
          <cell r="Q195">
            <v>87.8</v>
          </cell>
          <cell r="S195" t="str">
            <v>-</v>
          </cell>
          <cell r="U195">
            <v>73.099999999999994</v>
          </cell>
          <cell r="W195" t="str">
            <v>-</v>
          </cell>
          <cell r="Y195">
            <v>0</v>
          </cell>
          <cell r="AA195">
            <v>0</v>
          </cell>
          <cell r="AC195">
            <v>31.5</v>
          </cell>
          <cell r="AE195">
            <v>18.100000000000001</v>
          </cell>
          <cell r="AF195" t="str">
            <v>p</v>
          </cell>
          <cell r="AG195">
            <v>19.7</v>
          </cell>
          <cell r="AI195">
            <v>10.5</v>
          </cell>
          <cell r="AJ195" t="str">
            <v>p</v>
          </cell>
          <cell r="AK195">
            <v>18.600000000000001</v>
          </cell>
          <cell r="AM195" t="str">
            <v>-</v>
          </cell>
          <cell r="AO195" t="str">
            <v>-</v>
          </cell>
          <cell r="AQ195" t="str">
            <v>-</v>
          </cell>
          <cell r="AS195">
            <v>78.3</v>
          </cell>
          <cell r="AU195">
            <v>85.1</v>
          </cell>
          <cell r="AV195" t="str">
            <v>p</v>
          </cell>
          <cell r="AW195">
            <v>75.900000000000006</v>
          </cell>
          <cell r="AY195" t="str">
            <v>-</v>
          </cell>
          <cell r="BA195" t="str">
            <v>-</v>
          </cell>
          <cell r="BC195" t="str">
            <v>-</v>
          </cell>
          <cell r="BE195">
            <v>4.8</v>
          </cell>
          <cell r="BG195">
            <v>13.5</v>
          </cell>
        </row>
        <row r="196">
          <cell r="B196" t="str">
            <v>Uganda</v>
          </cell>
          <cell r="C196" t="str">
            <v>-</v>
          </cell>
          <cell r="E196" t="str">
            <v>-</v>
          </cell>
          <cell r="G196" t="str">
            <v>-</v>
          </cell>
          <cell r="I196" t="str">
            <v>-</v>
          </cell>
          <cell r="K196" t="str">
            <v>-</v>
          </cell>
          <cell r="M196" t="str">
            <v>-</v>
          </cell>
          <cell r="O196" t="str">
            <v>-</v>
          </cell>
          <cell r="Q196" t="str">
            <v>-</v>
          </cell>
          <cell r="S196" t="str">
            <v>-</v>
          </cell>
          <cell r="U196" t="str">
            <v>-</v>
          </cell>
          <cell r="W196" t="str">
            <v>-</v>
          </cell>
          <cell r="Y196" t="str">
            <v>-</v>
          </cell>
          <cell r="AA196" t="str">
            <v>-</v>
          </cell>
          <cell r="AC196" t="str">
            <v>-</v>
          </cell>
          <cell r="AE196" t="str">
            <v>-</v>
          </cell>
          <cell r="AG196" t="str">
            <v>-</v>
          </cell>
          <cell r="AI196" t="str">
            <v>-</v>
          </cell>
          <cell r="AK196" t="str">
            <v>-</v>
          </cell>
          <cell r="AM196" t="str">
            <v>-</v>
          </cell>
          <cell r="AO196" t="str">
            <v>-</v>
          </cell>
          <cell r="AQ196" t="str">
            <v>-</v>
          </cell>
          <cell r="AS196" t="str">
            <v>-</v>
          </cell>
          <cell r="AU196" t="str">
            <v>-</v>
          </cell>
          <cell r="AW196" t="str">
            <v>-</v>
          </cell>
          <cell r="AY196" t="str">
            <v>-</v>
          </cell>
          <cell r="BA196" t="str">
            <v>-</v>
          </cell>
          <cell r="BC196" t="str">
            <v>-</v>
          </cell>
          <cell r="BE196" t="str">
            <v>-</v>
          </cell>
          <cell r="BG196" t="str">
            <v>-</v>
          </cell>
        </row>
        <row r="197">
          <cell r="B197" t="str">
            <v>Ukraine</v>
          </cell>
          <cell r="C197" t="str">
            <v>-</v>
          </cell>
          <cell r="E197" t="str">
            <v>-</v>
          </cell>
          <cell r="G197" t="str">
            <v>-</v>
          </cell>
          <cell r="I197" t="str">
            <v>-</v>
          </cell>
          <cell r="K197" t="str">
            <v>-</v>
          </cell>
          <cell r="M197" t="str">
            <v>-</v>
          </cell>
          <cell r="O197" t="str">
            <v>-</v>
          </cell>
          <cell r="Q197" t="str">
            <v>-</v>
          </cell>
          <cell r="S197" t="str">
            <v>-</v>
          </cell>
          <cell r="U197" t="str">
            <v>-</v>
          </cell>
          <cell r="W197" t="str">
            <v>-</v>
          </cell>
          <cell r="Y197" t="str">
            <v>-</v>
          </cell>
          <cell r="AA197" t="str">
            <v>-</v>
          </cell>
          <cell r="AC197" t="str">
            <v>-</v>
          </cell>
          <cell r="AE197" t="str">
            <v>-</v>
          </cell>
          <cell r="AG197" t="str">
            <v>-</v>
          </cell>
          <cell r="AI197" t="str">
            <v>-</v>
          </cell>
          <cell r="AK197" t="str">
            <v>-</v>
          </cell>
          <cell r="AM197" t="str">
            <v>-</v>
          </cell>
          <cell r="AO197" t="str">
            <v>-</v>
          </cell>
          <cell r="AQ197" t="str">
            <v>-</v>
          </cell>
          <cell r="AS197" t="str">
            <v>-</v>
          </cell>
          <cell r="AU197" t="str">
            <v>-</v>
          </cell>
          <cell r="AW197" t="str">
            <v>-</v>
          </cell>
          <cell r="AY197" t="str">
            <v>-</v>
          </cell>
          <cell r="BA197" t="str">
            <v>-</v>
          </cell>
          <cell r="BC197" t="str">
            <v>-</v>
          </cell>
          <cell r="BE197" t="str">
            <v>-</v>
          </cell>
          <cell r="BG197" t="str">
            <v>-</v>
          </cell>
        </row>
        <row r="198">
          <cell r="B198" t="str">
            <v>United Arab Emirates</v>
          </cell>
          <cell r="C198" t="str">
            <v>-</v>
          </cell>
          <cell r="E198" t="str">
            <v>-</v>
          </cell>
          <cell r="G198" t="str">
            <v>-</v>
          </cell>
          <cell r="I198" t="str">
            <v>-</v>
          </cell>
          <cell r="K198" t="str">
            <v>-</v>
          </cell>
          <cell r="M198" t="str">
            <v>-</v>
          </cell>
          <cell r="O198" t="str">
            <v>-</v>
          </cell>
          <cell r="Q198" t="str">
            <v>-</v>
          </cell>
          <cell r="S198" t="str">
            <v>-</v>
          </cell>
          <cell r="U198" t="str">
            <v>-</v>
          </cell>
          <cell r="W198" t="str">
            <v>-</v>
          </cell>
          <cell r="Y198" t="str">
            <v>-</v>
          </cell>
          <cell r="AA198" t="str">
            <v>-</v>
          </cell>
          <cell r="AC198" t="str">
            <v>-</v>
          </cell>
          <cell r="AE198" t="str">
            <v>-</v>
          </cell>
          <cell r="AG198" t="str">
            <v>-</v>
          </cell>
          <cell r="AI198" t="str">
            <v>-</v>
          </cell>
          <cell r="AK198" t="str">
            <v>-</v>
          </cell>
          <cell r="AM198" t="str">
            <v>-</v>
          </cell>
          <cell r="AO198" t="str">
            <v>-</v>
          </cell>
          <cell r="AQ198" t="str">
            <v>-</v>
          </cell>
          <cell r="AS198" t="str">
            <v>-</v>
          </cell>
          <cell r="AU198" t="str">
            <v>-</v>
          </cell>
          <cell r="AW198" t="str">
            <v>-</v>
          </cell>
          <cell r="AY198" t="str">
            <v>-</v>
          </cell>
          <cell r="BA198" t="str">
            <v>-</v>
          </cell>
          <cell r="BC198" t="str">
            <v>-</v>
          </cell>
          <cell r="BE198" t="str">
            <v>-</v>
          </cell>
          <cell r="BG198" t="str">
            <v>-</v>
          </cell>
        </row>
        <row r="199">
          <cell r="B199" t="str">
            <v>United Kingdom</v>
          </cell>
          <cell r="C199" t="str">
            <v>-</v>
          </cell>
          <cell r="E199" t="str">
            <v>-</v>
          </cell>
          <cell r="G199" t="str">
            <v>-</v>
          </cell>
          <cell r="I199" t="str">
            <v>-</v>
          </cell>
          <cell r="K199" t="str">
            <v>-</v>
          </cell>
          <cell r="M199" t="str">
            <v>-</v>
          </cell>
          <cell r="O199" t="str">
            <v>-</v>
          </cell>
          <cell r="Q199" t="str">
            <v>-</v>
          </cell>
          <cell r="S199" t="str">
            <v>-</v>
          </cell>
          <cell r="U199" t="str">
            <v>-</v>
          </cell>
          <cell r="W199" t="str">
            <v>-</v>
          </cell>
          <cell r="Y199" t="str">
            <v>-</v>
          </cell>
          <cell r="AA199" t="str">
            <v>-</v>
          </cell>
          <cell r="AC199" t="str">
            <v>-</v>
          </cell>
          <cell r="AE199" t="str">
            <v>-</v>
          </cell>
          <cell r="AG199" t="str">
            <v>-</v>
          </cell>
          <cell r="AI199" t="str">
            <v>-</v>
          </cell>
          <cell r="AK199" t="str">
            <v>-</v>
          </cell>
          <cell r="AM199" t="str">
            <v>-</v>
          </cell>
          <cell r="AO199" t="str">
            <v>-</v>
          </cell>
          <cell r="AQ199" t="str">
            <v>-</v>
          </cell>
          <cell r="AS199" t="str">
            <v>-</v>
          </cell>
          <cell r="AU199" t="str">
            <v>-</v>
          </cell>
          <cell r="AW199" t="str">
            <v>-</v>
          </cell>
          <cell r="AY199" t="str">
            <v>-</v>
          </cell>
          <cell r="BA199" t="str">
            <v>-</v>
          </cell>
          <cell r="BC199" t="str">
            <v>-</v>
          </cell>
          <cell r="BE199" t="str">
            <v>-</v>
          </cell>
          <cell r="BG199" t="str">
            <v>-</v>
          </cell>
        </row>
        <row r="200">
          <cell r="B200" t="str">
            <v>United Republic of Tanzania</v>
          </cell>
          <cell r="C200" t="str">
            <v>-</v>
          </cell>
          <cell r="E200" t="str">
            <v>-</v>
          </cell>
          <cell r="G200" t="str">
            <v>-</v>
          </cell>
          <cell r="I200" t="str">
            <v>-</v>
          </cell>
          <cell r="K200" t="str">
            <v>-</v>
          </cell>
          <cell r="M200" t="str">
            <v>-</v>
          </cell>
          <cell r="O200" t="str">
            <v>-</v>
          </cell>
          <cell r="Q200" t="str">
            <v>-</v>
          </cell>
          <cell r="S200" t="str">
            <v>-</v>
          </cell>
          <cell r="U200" t="str">
            <v>-</v>
          </cell>
          <cell r="W200" t="str">
            <v>-</v>
          </cell>
          <cell r="Y200" t="str">
            <v>-</v>
          </cell>
          <cell r="AA200" t="str">
            <v>-</v>
          </cell>
          <cell r="AC200" t="str">
            <v>-</v>
          </cell>
          <cell r="AE200" t="str">
            <v>-</v>
          </cell>
          <cell r="AG200" t="str">
            <v>-</v>
          </cell>
          <cell r="AI200" t="str">
            <v>-</v>
          </cell>
          <cell r="AK200" t="str">
            <v>-</v>
          </cell>
          <cell r="AM200" t="str">
            <v>-</v>
          </cell>
          <cell r="AO200" t="str">
            <v>-</v>
          </cell>
          <cell r="AQ200" t="str">
            <v>-</v>
          </cell>
          <cell r="AS200" t="str">
            <v>-</v>
          </cell>
          <cell r="AU200" t="str">
            <v>-</v>
          </cell>
          <cell r="AW200" t="str">
            <v>-</v>
          </cell>
          <cell r="AY200" t="str">
            <v>-</v>
          </cell>
          <cell r="BA200" t="str">
            <v>-</v>
          </cell>
          <cell r="BC200" t="str">
            <v>-</v>
          </cell>
          <cell r="BE200" t="str">
            <v>-</v>
          </cell>
          <cell r="BG200" t="str">
            <v>-</v>
          </cell>
        </row>
        <row r="201">
          <cell r="B201" t="str">
            <v>United States</v>
          </cell>
          <cell r="C201" t="str">
            <v>-</v>
          </cell>
          <cell r="E201" t="str">
            <v>-</v>
          </cell>
          <cell r="G201" t="str">
            <v>-</v>
          </cell>
          <cell r="I201" t="str">
            <v>-</v>
          </cell>
          <cell r="K201" t="str">
            <v>-</v>
          </cell>
          <cell r="M201" t="str">
            <v>-</v>
          </cell>
          <cell r="O201" t="str">
            <v>-</v>
          </cell>
          <cell r="Q201" t="str">
            <v>-</v>
          </cell>
          <cell r="S201" t="str">
            <v>-</v>
          </cell>
          <cell r="U201" t="str">
            <v>-</v>
          </cell>
          <cell r="W201" t="str">
            <v>-</v>
          </cell>
          <cell r="Y201" t="str">
            <v>-</v>
          </cell>
          <cell r="AA201" t="str">
            <v>-</v>
          </cell>
          <cell r="AC201" t="str">
            <v>-</v>
          </cell>
          <cell r="AE201" t="str">
            <v>-</v>
          </cell>
          <cell r="AG201" t="str">
            <v>-</v>
          </cell>
          <cell r="AI201" t="str">
            <v>-</v>
          </cell>
          <cell r="AK201" t="str">
            <v>-</v>
          </cell>
          <cell r="AM201" t="str">
            <v>-</v>
          </cell>
          <cell r="AO201" t="str">
            <v>-</v>
          </cell>
          <cell r="AQ201" t="str">
            <v>-</v>
          </cell>
          <cell r="AS201" t="str">
            <v>-</v>
          </cell>
          <cell r="AU201" t="str">
            <v>-</v>
          </cell>
          <cell r="AW201" t="str">
            <v>-</v>
          </cell>
          <cell r="AY201" t="str">
            <v>-</v>
          </cell>
          <cell r="BA201" t="str">
            <v>-</v>
          </cell>
          <cell r="BC201" t="str">
            <v>-</v>
          </cell>
          <cell r="BE201" t="str">
            <v>-</v>
          </cell>
          <cell r="BG201" t="str">
            <v>-</v>
          </cell>
        </row>
        <row r="202">
          <cell r="B202" t="str">
            <v>Uruguay</v>
          </cell>
          <cell r="C202" t="str">
            <v>-</v>
          </cell>
          <cell r="E202" t="str">
            <v>-</v>
          </cell>
          <cell r="G202" t="str">
            <v>-</v>
          </cell>
          <cell r="I202" t="str">
            <v>-</v>
          </cell>
          <cell r="K202" t="str">
            <v>-</v>
          </cell>
          <cell r="M202" t="str">
            <v>-</v>
          </cell>
          <cell r="O202" t="str">
            <v>-</v>
          </cell>
          <cell r="Q202" t="str">
            <v>-</v>
          </cell>
          <cell r="S202" t="str">
            <v>-</v>
          </cell>
          <cell r="U202" t="str">
            <v>-</v>
          </cell>
          <cell r="W202" t="str">
            <v>-</v>
          </cell>
          <cell r="Y202" t="str">
            <v>-</v>
          </cell>
          <cell r="AA202" t="str">
            <v>-</v>
          </cell>
          <cell r="AC202" t="str">
            <v>-</v>
          </cell>
          <cell r="AE202" t="str">
            <v>-</v>
          </cell>
          <cell r="AG202" t="str">
            <v>-</v>
          </cell>
          <cell r="AI202" t="str">
            <v>-</v>
          </cell>
          <cell r="AK202" t="str">
            <v>-</v>
          </cell>
          <cell r="AM202" t="str">
            <v>-</v>
          </cell>
          <cell r="AO202" t="str">
            <v>-</v>
          </cell>
          <cell r="AQ202" t="str">
            <v>-</v>
          </cell>
          <cell r="AS202" t="str">
            <v>-</v>
          </cell>
          <cell r="AU202" t="str">
            <v>-</v>
          </cell>
          <cell r="AW202" t="str">
            <v>-</v>
          </cell>
          <cell r="AY202" t="str">
            <v>-</v>
          </cell>
          <cell r="BA202" t="str">
            <v>-</v>
          </cell>
          <cell r="BC202" t="str">
            <v>-</v>
          </cell>
          <cell r="BE202" t="str">
            <v>-</v>
          </cell>
          <cell r="BG202" t="str">
            <v>-</v>
          </cell>
        </row>
        <row r="203">
          <cell r="B203" t="str">
            <v>Uzbekistan</v>
          </cell>
          <cell r="C203">
            <v>15.7</v>
          </cell>
          <cell r="E203">
            <v>5.2</v>
          </cell>
          <cell r="G203">
            <v>18.399999999999999</v>
          </cell>
          <cell r="I203" t="str">
            <v>-</v>
          </cell>
          <cell r="K203" t="str">
            <v>-</v>
          </cell>
          <cell r="M203" t="str">
            <v>-</v>
          </cell>
          <cell r="O203" t="str">
            <v>-</v>
          </cell>
          <cell r="Q203">
            <v>78</v>
          </cell>
          <cell r="S203">
            <v>70.400000000000006</v>
          </cell>
          <cell r="U203">
            <v>46.2</v>
          </cell>
          <cell r="W203">
            <v>43.8</v>
          </cell>
          <cell r="X203" t="str">
            <v>p</v>
          </cell>
          <cell r="Y203">
            <v>0</v>
          </cell>
          <cell r="AA203">
            <v>1</v>
          </cell>
          <cell r="AC203" t="str">
            <v>-</v>
          </cell>
          <cell r="AE203" t="str">
            <v>-</v>
          </cell>
          <cell r="AG203">
            <v>1.1000000000000001</v>
          </cell>
          <cell r="AI203">
            <v>1.3</v>
          </cell>
          <cell r="AK203">
            <v>0.2</v>
          </cell>
          <cell r="AM203">
            <v>1.1000000000000001</v>
          </cell>
          <cell r="AO203">
            <v>5.6</v>
          </cell>
          <cell r="AQ203">
            <v>4.7</v>
          </cell>
          <cell r="AS203">
            <v>98.5</v>
          </cell>
          <cell r="AU203">
            <v>98.7</v>
          </cell>
          <cell r="AW203">
            <v>98</v>
          </cell>
          <cell r="AY203">
            <v>95.9</v>
          </cell>
          <cell r="BA203">
            <v>93.2</v>
          </cell>
          <cell r="BC203">
            <v>94.3</v>
          </cell>
          <cell r="BE203">
            <v>3.7</v>
          </cell>
          <cell r="BG203">
            <v>8.1</v>
          </cell>
        </row>
        <row r="204">
          <cell r="B204" t="str">
            <v>Vanuatu</v>
          </cell>
          <cell r="C204" t="str">
            <v>-</v>
          </cell>
          <cell r="E204" t="str">
            <v>-</v>
          </cell>
          <cell r="G204" t="str">
            <v>-</v>
          </cell>
          <cell r="I204" t="str">
            <v>-</v>
          </cell>
          <cell r="K204" t="str">
            <v>-</v>
          </cell>
          <cell r="M204" t="str">
            <v>-</v>
          </cell>
          <cell r="O204" t="str">
            <v>-</v>
          </cell>
          <cell r="Q204" t="str">
            <v>-</v>
          </cell>
          <cell r="S204" t="str">
            <v>-</v>
          </cell>
          <cell r="U204" t="str">
            <v>-</v>
          </cell>
          <cell r="W204" t="str">
            <v>-</v>
          </cell>
          <cell r="Y204" t="str">
            <v>-</v>
          </cell>
          <cell r="AA204" t="str">
            <v>-</v>
          </cell>
          <cell r="AC204" t="str">
            <v>-</v>
          </cell>
          <cell r="AE204" t="str">
            <v>-</v>
          </cell>
          <cell r="AG204" t="str">
            <v>-</v>
          </cell>
          <cell r="AI204" t="str">
            <v>-</v>
          </cell>
          <cell r="AK204" t="str">
            <v>-</v>
          </cell>
          <cell r="AM204" t="str">
            <v>-</v>
          </cell>
          <cell r="AO204" t="str">
            <v>-</v>
          </cell>
          <cell r="AQ204" t="str">
            <v>-</v>
          </cell>
          <cell r="AS204" t="str">
            <v>-</v>
          </cell>
          <cell r="AU204" t="str">
            <v>-</v>
          </cell>
          <cell r="AW204" t="str">
            <v>-</v>
          </cell>
          <cell r="AY204" t="str">
            <v>-</v>
          </cell>
          <cell r="BA204" t="str">
            <v>-</v>
          </cell>
          <cell r="BC204" t="str">
            <v>-</v>
          </cell>
          <cell r="BE204" t="str">
            <v>-</v>
          </cell>
          <cell r="BG204" t="str">
            <v>-</v>
          </cell>
        </row>
        <row r="205">
          <cell r="B205" t="str">
            <v>Venezuela (Bolivarian Republic of)</v>
          </cell>
          <cell r="C205" t="str">
            <v>-</v>
          </cell>
          <cell r="E205" t="str">
            <v>-</v>
          </cell>
          <cell r="G205" t="str">
            <v>-</v>
          </cell>
          <cell r="I205" t="str">
            <v>-</v>
          </cell>
          <cell r="K205" t="str">
            <v>-</v>
          </cell>
          <cell r="M205" t="str">
            <v>-</v>
          </cell>
          <cell r="O205" t="str">
            <v>-</v>
          </cell>
          <cell r="Q205" t="str">
            <v>-</v>
          </cell>
          <cell r="S205" t="str">
            <v>-</v>
          </cell>
          <cell r="U205" t="str">
            <v>-</v>
          </cell>
          <cell r="W205" t="str">
            <v>-</v>
          </cell>
          <cell r="Y205" t="str">
            <v>-</v>
          </cell>
          <cell r="AA205" t="str">
            <v>-</v>
          </cell>
          <cell r="AC205" t="str">
            <v>-</v>
          </cell>
          <cell r="AE205" t="str">
            <v>-</v>
          </cell>
          <cell r="AG205" t="str">
            <v>-</v>
          </cell>
          <cell r="AI205" t="str">
            <v>-</v>
          </cell>
          <cell r="AK205" t="str">
            <v>-</v>
          </cell>
          <cell r="AM205" t="str">
            <v>-</v>
          </cell>
          <cell r="AO205" t="str">
            <v>-</v>
          </cell>
          <cell r="AQ205" t="str">
            <v>-</v>
          </cell>
          <cell r="AS205" t="str">
            <v>-</v>
          </cell>
          <cell r="AU205" t="str">
            <v>-</v>
          </cell>
          <cell r="AW205" t="str">
            <v>-</v>
          </cell>
          <cell r="AY205" t="str">
            <v>-</v>
          </cell>
          <cell r="BA205" t="str">
            <v>-</v>
          </cell>
          <cell r="BC205" t="str">
            <v>-</v>
          </cell>
          <cell r="BE205" t="str">
            <v>-</v>
          </cell>
          <cell r="BG205" t="str">
            <v>-</v>
          </cell>
        </row>
        <row r="206">
          <cell r="B206" t="str">
            <v>Viet Nam</v>
          </cell>
          <cell r="C206">
            <v>1.8</v>
          </cell>
          <cell r="E206">
            <v>1.2</v>
          </cell>
          <cell r="G206">
            <v>1.9</v>
          </cell>
          <cell r="I206" t="str">
            <v>-</v>
          </cell>
          <cell r="K206" t="str">
            <v>-</v>
          </cell>
          <cell r="M206" t="str">
            <v>-</v>
          </cell>
          <cell r="O206" t="str">
            <v>-</v>
          </cell>
          <cell r="Q206">
            <v>65.099999999999994</v>
          </cell>
          <cell r="S206">
            <v>44.6</v>
          </cell>
          <cell r="T206" t="str">
            <v>p</v>
          </cell>
          <cell r="U206">
            <v>80.5</v>
          </cell>
          <cell r="W206" t="str">
            <v>-</v>
          </cell>
          <cell r="Y206">
            <v>0.4</v>
          </cell>
          <cell r="AA206">
            <v>7.7</v>
          </cell>
          <cell r="AC206">
            <v>68.400000000000006</v>
          </cell>
          <cell r="AE206">
            <v>61.4</v>
          </cell>
          <cell r="AG206">
            <v>0.9</v>
          </cell>
          <cell r="AI206">
            <v>15</v>
          </cell>
          <cell r="AK206">
            <v>5.4</v>
          </cell>
          <cell r="AM206">
            <v>11.6</v>
          </cell>
          <cell r="AO206">
            <v>18.100000000000001</v>
          </cell>
          <cell r="AQ206">
            <v>40</v>
          </cell>
          <cell r="AR206" t="str">
            <v>p</v>
          </cell>
          <cell r="AS206">
            <v>98.7</v>
          </cell>
          <cell r="AU206">
            <v>80.7</v>
          </cell>
          <cell r="AW206">
            <v>93.7</v>
          </cell>
          <cell r="AY206">
            <v>77.599999999999994</v>
          </cell>
          <cell r="BA206">
            <v>80.099999999999994</v>
          </cell>
          <cell r="BC206">
            <v>54.6</v>
          </cell>
          <cell r="BD206" t="str">
            <v>p</v>
          </cell>
          <cell r="BE206">
            <v>1.7</v>
          </cell>
          <cell r="BG206">
            <v>4.8</v>
          </cell>
        </row>
        <row r="207">
          <cell r="B207" t="str">
            <v>Yemen</v>
          </cell>
          <cell r="C207">
            <v>18</v>
          </cell>
          <cell r="D207" t="str">
            <v>y</v>
          </cell>
          <cell r="E207">
            <v>6.4</v>
          </cell>
          <cell r="F207" t="str">
            <v>y</v>
          </cell>
          <cell r="G207">
            <v>21.2</v>
          </cell>
          <cell r="H207" t="str">
            <v>y</v>
          </cell>
          <cell r="I207">
            <v>42.4</v>
          </cell>
          <cell r="K207">
            <v>52.6</v>
          </cell>
          <cell r="M207">
            <v>52.4</v>
          </cell>
          <cell r="O207">
            <v>58.9</v>
          </cell>
          <cell r="Q207" t="str">
            <v>-</v>
          </cell>
          <cell r="S207" t="str">
            <v>-</v>
          </cell>
          <cell r="U207">
            <v>0.5</v>
          </cell>
          <cell r="W207">
            <v>0.4</v>
          </cell>
          <cell r="Y207">
            <v>10</v>
          </cell>
          <cell r="AA207">
            <v>12.3</v>
          </cell>
          <cell r="AC207" t="str">
            <v>-</v>
          </cell>
          <cell r="AE207" t="str">
            <v>-</v>
          </cell>
          <cell r="AG207">
            <v>23.2</v>
          </cell>
          <cell r="AI207">
            <v>25.1</v>
          </cell>
          <cell r="AK207">
            <v>26.2</v>
          </cell>
          <cell r="AM207">
            <v>31.9</v>
          </cell>
          <cell r="AO207">
            <v>46.3</v>
          </cell>
          <cell r="AQ207">
            <v>57.9</v>
          </cell>
          <cell r="AS207">
            <v>76.099999999999994</v>
          </cell>
          <cell r="AU207">
            <v>75</v>
          </cell>
          <cell r="AW207">
            <v>47.6</v>
          </cell>
          <cell r="AY207">
            <v>46.2</v>
          </cell>
          <cell r="BA207">
            <v>33.200000000000003</v>
          </cell>
          <cell r="BC207">
            <v>27.8</v>
          </cell>
          <cell r="BE207" t="str">
            <v>-</v>
          </cell>
          <cell r="BG207" t="str">
            <v>-</v>
          </cell>
        </row>
        <row r="208">
          <cell r="B208" t="str">
            <v>Zambia</v>
          </cell>
          <cell r="C208" t="str">
            <v>-</v>
          </cell>
          <cell r="E208" t="str">
            <v>-</v>
          </cell>
          <cell r="G208" t="str">
            <v>-</v>
          </cell>
          <cell r="I208" t="str">
            <v>-</v>
          </cell>
          <cell r="K208" t="str">
            <v>-</v>
          </cell>
          <cell r="M208" t="str">
            <v>-</v>
          </cell>
          <cell r="O208" t="str">
            <v>-</v>
          </cell>
          <cell r="Q208" t="str">
            <v>-</v>
          </cell>
          <cell r="S208" t="str">
            <v>-</v>
          </cell>
          <cell r="U208" t="str">
            <v>-</v>
          </cell>
          <cell r="W208" t="str">
            <v>-</v>
          </cell>
          <cell r="Y208" t="str">
            <v>-</v>
          </cell>
          <cell r="AA208" t="str">
            <v>-</v>
          </cell>
          <cell r="AC208" t="str">
            <v>-</v>
          </cell>
          <cell r="AE208" t="str">
            <v>-</v>
          </cell>
          <cell r="AG208" t="str">
            <v>-</v>
          </cell>
          <cell r="AI208" t="str">
            <v>-</v>
          </cell>
          <cell r="AK208" t="str">
            <v>-</v>
          </cell>
          <cell r="AM208" t="str">
            <v>-</v>
          </cell>
          <cell r="AO208" t="str">
            <v>-</v>
          </cell>
          <cell r="AQ208" t="str">
            <v>-</v>
          </cell>
          <cell r="AS208" t="str">
            <v>-</v>
          </cell>
          <cell r="AU208" t="str">
            <v>-</v>
          </cell>
          <cell r="AW208" t="str">
            <v>-</v>
          </cell>
          <cell r="AY208" t="str">
            <v>-</v>
          </cell>
          <cell r="BA208" t="str">
            <v>-</v>
          </cell>
          <cell r="BC208" t="str">
            <v>-</v>
          </cell>
          <cell r="BE208" t="str">
            <v>-</v>
          </cell>
          <cell r="BG208" t="str">
            <v>-</v>
          </cell>
        </row>
        <row r="209">
          <cell r="B209" t="str">
            <v>Zimbabwe</v>
          </cell>
          <cell r="C209">
            <v>8.8000000000000007</v>
          </cell>
          <cell r="E209">
            <v>3.8</v>
          </cell>
          <cell r="G209">
            <v>10.1</v>
          </cell>
          <cell r="I209">
            <v>9.4</v>
          </cell>
          <cell r="K209">
            <v>13</v>
          </cell>
          <cell r="M209">
            <v>25.1</v>
          </cell>
          <cell r="O209">
            <v>30.1</v>
          </cell>
          <cell r="Q209">
            <v>37.700000000000003</v>
          </cell>
          <cell r="S209">
            <v>30.9</v>
          </cell>
          <cell r="U209">
            <v>28.7</v>
          </cell>
          <cell r="W209">
            <v>18.5</v>
          </cell>
          <cell r="Y209">
            <v>0.4</v>
          </cell>
          <cell r="AA209">
            <v>0.6</v>
          </cell>
          <cell r="AC209">
            <v>3.4</v>
          </cell>
          <cell r="AE209">
            <v>3.6</v>
          </cell>
          <cell r="AG209">
            <v>4.7</v>
          </cell>
          <cell r="AI209">
            <v>7.5</v>
          </cell>
          <cell r="AK209">
            <v>23</v>
          </cell>
          <cell r="AM209">
            <v>29.3</v>
          </cell>
          <cell r="AO209">
            <v>56.8</v>
          </cell>
          <cell r="AQ209">
            <v>72.099999999999994</v>
          </cell>
          <cell r="AR209" t="str">
            <v>p</v>
          </cell>
          <cell r="AS209">
            <v>88.6</v>
          </cell>
          <cell r="AU209">
            <v>88.2</v>
          </cell>
          <cell r="AW209">
            <v>61.1</v>
          </cell>
          <cell r="AY209">
            <v>52.3</v>
          </cell>
          <cell r="BA209">
            <v>7.2</v>
          </cell>
          <cell r="BC209">
            <v>4.9000000000000004</v>
          </cell>
          <cell r="BD209" t="str">
            <v>p</v>
          </cell>
          <cell r="BE209">
            <v>5.8</v>
          </cell>
          <cell r="BG209">
            <v>11.6</v>
          </cell>
        </row>
        <row r="211">
          <cell r="B211" t="str">
            <v>SUMMARY</v>
          </cell>
        </row>
        <row r="212">
          <cell r="B212" t="str">
            <v>East Asia and Pacific</v>
          </cell>
          <cell r="C212" t="str">
            <v>-</v>
          </cell>
          <cell r="E212" t="str">
            <v>-</v>
          </cell>
          <cell r="G212" t="str">
            <v>-</v>
          </cell>
          <cell r="I212" t="str">
            <v>-</v>
          </cell>
          <cell r="K212" t="str">
            <v>-</v>
          </cell>
          <cell r="M212" t="str">
            <v>-</v>
          </cell>
          <cell r="O212" t="str">
            <v>-</v>
          </cell>
          <cell r="Q212" t="str">
            <v>-</v>
          </cell>
          <cell r="S212" t="str">
            <v>-</v>
          </cell>
          <cell r="U212" t="str">
            <v>-</v>
          </cell>
          <cell r="W212" t="str">
            <v>-</v>
          </cell>
          <cell r="Y212" t="str">
            <v>-</v>
          </cell>
          <cell r="AA212" t="str">
            <v>-</v>
          </cell>
          <cell r="AC212" t="str">
            <v>-</v>
          </cell>
          <cell r="AE212" t="str">
            <v>-</v>
          </cell>
          <cell r="AG212" t="str">
            <v>-</v>
          </cell>
          <cell r="AI212" t="str">
            <v>-</v>
          </cell>
          <cell r="AK212" t="str">
            <v>-</v>
          </cell>
          <cell r="AM212" t="str">
            <v>-</v>
          </cell>
          <cell r="AO212" t="str">
            <v>-</v>
          </cell>
          <cell r="AQ212" t="str">
            <v>-</v>
          </cell>
          <cell r="AS212" t="str">
            <v>-</v>
          </cell>
          <cell r="AU212" t="str">
            <v>-</v>
          </cell>
          <cell r="AW212" t="str">
            <v>-</v>
          </cell>
          <cell r="AY212" t="str">
            <v>-</v>
          </cell>
          <cell r="BA212" t="str">
            <v>-</v>
          </cell>
          <cell r="BC212" t="str">
            <v>-</v>
          </cell>
          <cell r="BE212" t="str">
            <v>-</v>
          </cell>
          <cell r="BG212" t="str">
            <v>-</v>
          </cell>
        </row>
        <row r="213">
          <cell r="B213" t="str">
            <v>Europe and Central Asia</v>
          </cell>
          <cell r="C213" t="str">
            <v>-</v>
          </cell>
          <cell r="E213" t="str">
            <v>-</v>
          </cell>
          <cell r="G213" t="str">
            <v>-</v>
          </cell>
          <cell r="I213" t="str">
            <v>-</v>
          </cell>
          <cell r="K213" t="str">
            <v>-</v>
          </cell>
          <cell r="M213" t="str">
            <v>-</v>
          </cell>
          <cell r="O213" t="str">
            <v>-</v>
          </cell>
          <cell r="Q213" t="str">
            <v>-</v>
          </cell>
          <cell r="S213" t="str">
            <v>-</v>
          </cell>
          <cell r="U213" t="str">
            <v>-</v>
          </cell>
          <cell r="W213" t="str">
            <v>-</v>
          </cell>
          <cell r="Y213" t="str">
            <v>-</v>
          </cell>
          <cell r="AA213" t="str">
            <v>-</v>
          </cell>
          <cell r="AC213" t="str">
            <v>-</v>
          </cell>
          <cell r="AE213" t="str">
            <v>-</v>
          </cell>
          <cell r="AG213" t="str">
            <v>-</v>
          </cell>
          <cell r="AI213" t="str">
            <v>-</v>
          </cell>
          <cell r="AK213" t="str">
            <v>-</v>
          </cell>
          <cell r="AM213" t="str">
            <v>-</v>
          </cell>
          <cell r="AO213" t="str">
            <v>-</v>
          </cell>
          <cell r="AQ213" t="str">
            <v>-</v>
          </cell>
          <cell r="AS213" t="str">
            <v>-</v>
          </cell>
          <cell r="AU213" t="str">
            <v>-</v>
          </cell>
          <cell r="AW213" t="str">
            <v>-</v>
          </cell>
          <cell r="AY213" t="str">
            <v>-</v>
          </cell>
          <cell r="BA213" t="str">
            <v>-</v>
          </cell>
          <cell r="BC213" t="str">
            <v>-</v>
          </cell>
          <cell r="BE213" t="str">
            <v>-</v>
          </cell>
          <cell r="BG213" t="str">
            <v>-</v>
          </cell>
        </row>
        <row r="214">
          <cell r="B214" t="str">
            <v xml:space="preserve">   Eastern Europe and Central Asia</v>
          </cell>
          <cell r="C214" t="str">
            <v>-</v>
          </cell>
          <cell r="E214" t="str">
            <v>-</v>
          </cell>
          <cell r="G214" t="str">
            <v>-</v>
          </cell>
          <cell r="I214" t="str">
            <v>-</v>
          </cell>
          <cell r="K214" t="str">
            <v>-</v>
          </cell>
          <cell r="M214" t="str">
            <v>-</v>
          </cell>
          <cell r="O214" t="str">
            <v>-</v>
          </cell>
          <cell r="Q214" t="str">
            <v>-</v>
          </cell>
          <cell r="S214" t="str">
            <v>-</v>
          </cell>
          <cell r="U214" t="str">
            <v>-</v>
          </cell>
          <cell r="W214" t="str">
            <v>-</v>
          </cell>
          <cell r="Y214" t="str">
            <v>-</v>
          </cell>
          <cell r="AA214" t="str">
            <v>-</v>
          </cell>
          <cell r="AC214" t="str">
            <v>-</v>
          </cell>
          <cell r="AE214" t="str">
            <v>-</v>
          </cell>
          <cell r="AG214" t="str">
            <v>-</v>
          </cell>
          <cell r="AI214" t="str">
            <v>-</v>
          </cell>
          <cell r="AK214" t="str">
            <v>-</v>
          </cell>
          <cell r="AM214" t="str">
            <v>-</v>
          </cell>
          <cell r="AO214" t="str">
            <v>-</v>
          </cell>
          <cell r="AQ214" t="str">
            <v>-</v>
          </cell>
          <cell r="AS214" t="str">
            <v>-</v>
          </cell>
          <cell r="AU214" t="str">
            <v>-</v>
          </cell>
          <cell r="AW214" t="str">
            <v>-</v>
          </cell>
          <cell r="AY214" t="str">
            <v>-</v>
          </cell>
          <cell r="BA214" t="str">
            <v>-</v>
          </cell>
          <cell r="BC214" t="str">
            <v>-</v>
          </cell>
          <cell r="BE214" t="str">
            <v>-</v>
          </cell>
          <cell r="BG214" t="str">
            <v>-</v>
          </cell>
        </row>
        <row r="215">
          <cell r="B215" t="str">
            <v xml:space="preserve">   Western Europe</v>
          </cell>
          <cell r="C215" t="str">
            <v>-</v>
          </cell>
          <cell r="E215" t="str">
            <v>-</v>
          </cell>
          <cell r="G215" t="str">
            <v>-</v>
          </cell>
          <cell r="I215" t="str">
            <v>-</v>
          </cell>
          <cell r="K215" t="str">
            <v>-</v>
          </cell>
          <cell r="M215" t="str">
            <v>-</v>
          </cell>
          <cell r="O215" t="str">
            <v>-</v>
          </cell>
          <cell r="Q215" t="str">
            <v>-</v>
          </cell>
          <cell r="S215" t="str">
            <v>-</v>
          </cell>
          <cell r="U215" t="str">
            <v>-</v>
          </cell>
          <cell r="W215" t="str">
            <v>-</v>
          </cell>
          <cell r="Y215" t="str">
            <v>-</v>
          </cell>
          <cell r="AA215" t="str">
            <v>-</v>
          </cell>
          <cell r="AC215" t="str">
            <v>-</v>
          </cell>
          <cell r="AE215" t="str">
            <v>-</v>
          </cell>
          <cell r="AG215" t="str">
            <v>-</v>
          </cell>
          <cell r="AI215" t="str">
            <v>-</v>
          </cell>
          <cell r="AK215" t="str">
            <v>-</v>
          </cell>
          <cell r="AM215" t="str">
            <v>-</v>
          </cell>
          <cell r="AO215" t="str">
            <v>-</v>
          </cell>
          <cell r="AQ215" t="str">
            <v>-</v>
          </cell>
          <cell r="AS215" t="str">
            <v>-</v>
          </cell>
          <cell r="AU215" t="str">
            <v>-</v>
          </cell>
          <cell r="AW215" t="str">
            <v>-</v>
          </cell>
          <cell r="AY215" t="str">
            <v>-</v>
          </cell>
          <cell r="BA215" t="str">
            <v>-</v>
          </cell>
          <cell r="BC215" t="str">
            <v>-</v>
          </cell>
          <cell r="BE215" t="str">
            <v>-</v>
          </cell>
          <cell r="BG215" t="str">
            <v>-</v>
          </cell>
        </row>
        <row r="216">
          <cell r="B216" t="str">
            <v>Latin America and the Caribbean</v>
          </cell>
          <cell r="C216" t="str">
            <v>-</v>
          </cell>
          <cell r="E216" t="str">
            <v>-</v>
          </cell>
          <cell r="G216" t="str">
            <v>-</v>
          </cell>
          <cell r="I216" t="str">
            <v>-</v>
          </cell>
          <cell r="K216" t="str">
            <v>-</v>
          </cell>
          <cell r="M216" t="str">
            <v>-</v>
          </cell>
          <cell r="O216" t="str">
            <v>-</v>
          </cell>
          <cell r="Q216" t="str">
            <v>-</v>
          </cell>
          <cell r="S216" t="str">
            <v>-</v>
          </cell>
          <cell r="U216" t="str">
            <v>-</v>
          </cell>
          <cell r="W216" t="str">
            <v>-</v>
          </cell>
          <cell r="Y216" t="str">
            <v>-</v>
          </cell>
          <cell r="AA216" t="str">
            <v>-</v>
          </cell>
          <cell r="AC216" t="str">
            <v>-</v>
          </cell>
          <cell r="AE216" t="str">
            <v>-</v>
          </cell>
          <cell r="AG216" t="str">
            <v>-</v>
          </cell>
          <cell r="AI216" t="str">
            <v>-</v>
          </cell>
          <cell r="AK216" t="str">
            <v>-</v>
          </cell>
          <cell r="AM216" t="str">
            <v>-</v>
          </cell>
          <cell r="AO216" t="str">
            <v>-</v>
          </cell>
          <cell r="AQ216" t="str">
            <v>-</v>
          </cell>
          <cell r="AS216" t="str">
            <v>-</v>
          </cell>
          <cell r="AU216" t="str">
            <v>-</v>
          </cell>
          <cell r="AW216" t="str">
            <v>-</v>
          </cell>
          <cell r="AY216" t="str">
            <v>-</v>
          </cell>
          <cell r="BA216" t="str">
            <v>-</v>
          </cell>
          <cell r="BC216" t="str">
            <v>-</v>
          </cell>
          <cell r="BE216" t="str">
            <v>-</v>
          </cell>
          <cell r="BG216" t="str">
            <v>-</v>
          </cell>
        </row>
        <row r="217">
          <cell r="B217" t="str">
            <v>Middle East and North Africa</v>
          </cell>
          <cell r="C217" t="str">
            <v>-</v>
          </cell>
          <cell r="E217" t="str">
            <v>-</v>
          </cell>
          <cell r="G217" t="str">
            <v>-</v>
          </cell>
          <cell r="I217" t="str">
            <v>-</v>
          </cell>
          <cell r="K217" t="str">
            <v>-</v>
          </cell>
          <cell r="M217" t="str">
            <v>-</v>
          </cell>
          <cell r="O217" t="str">
            <v>-</v>
          </cell>
          <cell r="Q217" t="str">
            <v>-</v>
          </cell>
          <cell r="S217" t="str">
            <v>-</v>
          </cell>
          <cell r="U217" t="str">
            <v>-</v>
          </cell>
          <cell r="W217" t="str">
            <v>-</v>
          </cell>
          <cell r="Y217" t="str">
            <v>-</v>
          </cell>
          <cell r="AA217" t="str">
            <v>-</v>
          </cell>
          <cell r="AC217" t="str">
            <v>-</v>
          </cell>
          <cell r="AE217" t="str">
            <v>-</v>
          </cell>
          <cell r="AG217" t="str">
            <v>-</v>
          </cell>
          <cell r="AI217" t="str">
            <v>-</v>
          </cell>
          <cell r="AK217" t="str">
            <v>-</v>
          </cell>
          <cell r="AM217" t="str">
            <v>-</v>
          </cell>
          <cell r="AO217" t="str">
            <v>-</v>
          </cell>
          <cell r="AQ217" t="str">
            <v>-</v>
          </cell>
          <cell r="AS217" t="str">
            <v>-</v>
          </cell>
          <cell r="AU217" t="str">
            <v>-</v>
          </cell>
          <cell r="AW217" t="str">
            <v>-</v>
          </cell>
          <cell r="AY217" t="str">
            <v>-</v>
          </cell>
          <cell r="BA217" t="str">
            <v>-</v>
          </cell>
          <cell r="BC217" t="str">
            <v>-</v>
          </cell>
          <cell r="BE217" t="str">
            <v>-</v>
          </cell>
          <cell r="BG217" t="str">
            <v>-</v>
          </cell>
        </row>
        <row r="218">
          <cell r="B218" t="str">
            <v>North America</v>
          </cell>
          <cell r="C218" t="str">
            <v>-</v>
          </cell>
          <cell r="E218" t="str">
            <v>-</v>
          </cell>
          <cell r="G218" t="str">
            <v>-</v>
          </cell>
          <cell r="I218" t="str">
            <v>-</v>
          </cell>
          <cell r="K218" t="str">
            <v>-</v>
          </cell>
          <cell r="M218" t="str">
            <v>-</v>
          </cell>
          <cell r="O218" t="str">
            <v>-</v>
          </cell>
          <cell r="Q218" t="str">
            <v>-</v>
          </cell>
          <cell r="S218" t="str">
            <v>-</v>
          </cell>
          <cell r="U218" t="str">
            <v>-</v>
          </cell>
          <cell r="W218" t="str">
            <v>-</v>
          </cell>
          <cell r="Y218" t="str">
            <v>-</v>
          </cell>
          <cell r="AA218" t="str">
            <v>-</v>
          </cell>
          <cell r="AC218" t="str">
            <v>-</v>
          </cell>
          <cell r="AE218" t="str">
            <v>-</v>
          </cell>
          <cell r="AG218" t="str">
            <v>-</v>
          </cell>
          <cell r="AI218" t="str">
            <v>-</v>
          </cell>
          <cell r="AK218" t="str">
            <v>-</v>
          </cell>
          <cell r="AM218" t="str">
            <v>-</v>
          </cell>
          <cell r="AO218" t="str">
            <v>-</v>
          </cell>
          <cell r="AQ218" t="str">
            <v>-</v>
          </cell>
          <cell r="AS218" t="str">
            <v>-</v>
          </cell>
          <cell r="AU218" t="str">
            <v>-</v>
          </cell>
          <cell r="AW218" t="str">
            <v>-</v>
          </cell>
          <cell r="AY218" t="str">
            <v>-</v>
          </cell>
          <cell r="BA218" t="str">
            <v>-</v>
          </cell>
          <cell r="BC218" t="str">
            <v>-</v>
          </cell>
          <cell r="BE218" t="str">
            <v>-</v>
          </cell>
          <cell r="BG218" t="str">
            <v>-</v>
          </cell>
        </row>
        <row r="219">
          <cell r="B219" t="str">
            <v>South Asia</v>
          </cell>
          <cell r="C219" t="str">
            <v>-</v>
          </cell>
          <cell r="E219" t="str">
            <v>-</v>
          </cell>
          <cell r="G219" t="str">
            <v>-</v>
          </cell>
          <cell r="I219" t="str">
            <v>-</v>
          </cell>
          <cell r="K219" t="str">
            <v>-</v>
          </cell>
          <cell r="M219" t="str">
            <v>-</v>
          </cell>
          <cell r="O219" t="str">
            <v>-</v>
          </cell>
          <cell r="Q219" t="str">
            <v>-</v>
          </cell>
          <cell r="S219" t="str">
            <v>-</v>
          </cell>
          <cell r="U219" t="str">
            <v>-</v>
          </cell>
          <cell r="W219" t="str">
            <v>-</v>
          </cell>
          <cell r="Y219" t="str">
            <v>-</v>
          </cell>
          <cell r="AA219" t="str">
            <v>-</v>
          </cell>
          <cell r="AC219" t="str">
            <v>-</v>
          </cell>
          <cell r="AE219" t="str">
            <v>-</v>
          </cell>
          <cell r="AG219" t="str">
            <v>-</v>
          </cell>
          <cell r="AI219" t="str">
            <v>-</v>
          </cell>
          <cell r="AK219" t="str">
            <v>-</v>
          </cell>
          <cell r="AM219" t="str">
            <v>-</v>
          </cell>
          <cell r="AO219" t="str">
            <v>-</v>
          </cell>
          <cell r="AQ219" t="str">
            <v>-</v>
          </cell>
          <cell r="AS219" t="str">
            <v>-</v>
          </cell>
          <cell r="AU219" t="str">
            <v>-</v>
          </cell>
          <cell r="AW219" t="str">
            <v>-</v>
          </cell>
          <cell r="AY219" t="str">
            <v>-</v>
          </cell>
          <cell r="BA219" t="str">
            <v>-</v>
          </cell>
          <cell r="BC219" t="str">
            <v>-</v>
          </cell>
          <cell r="BE219" t="str">
            <v>-</v>
          </cell>
          <cell r="BG219" t="str">
            <v>-</v>
          </cell>
        </row>
        <row r="220">
          <cell r="B220" t="str">
            <v>Sub-Saharan Africa</v>
          </cell>
          <cell r="C220" t="str">
            <v>-</v>
          </cell>
          <cell r="E220" t="str">
            <v>-</v>
          </cell>
          <cell r="G220" t="str">
            <v>-</v>
          </cell>
          <cell r="I220" t="str">
            <v>-</v>
          </cell>
          <cell r="K220" t="str">
            <v>-</v>
          </cell>
          <cell r="M220" t="str">
            <v>-</v>
          </cell>
          <cell r="O220" t="str">
            <v>-</v>
          </cell>
          <cell r="Q220" t="str">
            <v>-</v>
          </cell>
          <cell r="S220" t="str">
            <v>-</v>
          </cell>
          <cell r="U220" t="str">
            <v>-</v>
          </cell>
          <cell r="W220" t="str">
            <v>-</v>
          </cell>
          <cell r="Y220" t="str">
            <v>-</v>
          </cell>
          <cell r="AA220" t="str">
            <v>-</v>
          </cell>
          <cell r="AC220" t="str">
            <v>-</v>
          </cell>
          <cell r="AE220" t="str">
            <v>-</v>
          </cell>
          <cell r="AG220" t="str">
            <v>-</v>
          </cell>
          <cell r="AI220" t="str">
            <v>-</v>
          </cell>
          <cell r="AK220" t="str">
            <v>-</v>
          </cell>
          <cell r="AM220" t="str">
            <v>-</v>
          </cell>
          <cell r="AO220" t="str">
            <v>-</v>
          </cell>
          <cell r="AQ220" t="str">
            <v>-</v>
          </cell>
          <cell r="AS220" t="str">
            <v>-</v>
          </cell>
          <cell r="AU220" t="str">
            <v>-</v>
          </cell>
          <cell r="AW220" t="str">
            <v>-</v>
          </cell>
          <cell r="AY220" t="str">
            <v>-</v>
          </cell>
          <cell r="BA220" t="str">
            <v>-</v>
          </cell>
          <cell r="BC220" t="str">
            <v>-</v>
          </cell>
          <cell r="BE220" t="str">
            <v>-</v>
          </cell>
          <cell r="BG220" t="str">
            <v>-</v>
          </cell>
        </row>
        <row r="221">
          <cell r="B221" t="str">
            <v xml:space="preserve">   Eastern and Southern Africa</v>
          </cell>
          <cell r="C221" t="str">
            <v>-</v>
          </cell>
          <cell r="E221" t="str">
            <v>-</v>
          </cell>
          <cell r="G221" t="str">
            <v>-</v>
          </cell>
          <cell r="I221" t="str">
            <v>-</v>
          </cell>
          <cell r="K221" t="str">
            <v>-</v>
          </cell>
          <cell r="M221" t="str">
            <v>-</v>
          </cell>
          <cell r="O221" t="str">
            <v>-</v>
          </cell>
          <cell r="Q221" t="str">
            <v>-</v>
          </cell>
          <cell r="S221" t="str">
            <v>-</v>
          </cell>
          <cell r="U221" t="str">
            <v>-</v>
          </cell>
          <cell r="W221" t="str">
            <v>-</v>
          </cell>
          <cell r="Y221" t="str">
            <v>-</v>
          </cell>
          <cell r="AA221" t="str">
            <v>-</v>
          </cell>
          <cell r="AC221" t="str">
            <v>-</v>
          </cell>
          <cell r="AE221" t="str">
            <v>-</v>
          </cell>
          <cell r="AG221" t="str">
            <v>-</v>
          </cell>
          <cell r="AI221" t="str">
            <v>-</v>
          </cell>
          <cell r="AK221" t="str">
            <v>-</v>
          </cell>
          <cell r="AM221" t="str">
            <v>-</v>
          </cell>
          <cell r="AO221" t="str">
            <v>-</v>
          </cell>
          <cell r="AQ221" t="str">
            <v>-</v>
          </cell>
          <cell r="AS221" t="str">
            <v>-</v>
          </cell>
          <cell r="AU221" t="str">
            <v>-</v>
          </cell>
          <cell r="AW221" t="str">
            <v>-</v>
          </cell>
          <cell r="AY221" t="str">
            <v>-</v>
          </cell>
          <cell r="BA221" t="str">
            <v>-</v>
          </cell>
          <cell r="BC221" t="str">
            <v>-</v>
          </cell>
          <cell r="BE221" t="str">
            <v>-</v>
          </cell>
          <cell r="BG221" t="str">
            <v>-</v>
          </cell>
        </row>
        <row r="222">
          <cell r="B222" t="str">
            <v xml:space="preserve">   West and Central Africa</v>
          </cell>
          <cell r="C222" t="str">
            <v>-</v>
          </cell>
          <cell r="E222" t="str">
            <v>-</v>
          </cell>
          <cell r="G222" t="str">
            <v>-</v>
          </cell>
          <cell r="I222" t="str">
            <v>-</v>
          </cell>
          <cell r="K222" t="str">
            <v>-</v>
          </cell>
          <cell r="M222" t="str">
            <v>-</v>
          </cell>
          <cell r="O222" t="str">
            <v>-</v>
          </cell>
          <cell r="Q222" t="str">
            <v>-</v>
          </cell>
          <cell r="S222" t="str">
            <v>-</v>
          </cell>
          <cell r="U222" t="str">
            <v>-</v>
          </cell>
          <cell r="W222" t="str">
            <v>-</v>
          </cell>
          <cell r="Y222" t="str">
            <v>-</v>
          </cell>
          <cell r="AA222" t="str">
            <v>-</v>
          </cell>
          <cell r="AC222" t="str">
            <v>-</v>
          </cell>
          <cell r="AE222" t="str">
            <v>-</v>
          </cell>
          <cell r="AG222" t="str">
            <v>-</v>
          </cell>
          <cell r="AI222" t="str">
            <v>-</v>
          </cell>
          <cell r="AK222" t="str">
            <v>-</v>
          </cell>
          <cell r="AM222" t="str">
            <v>-</v>
          </cell>
          <cell r="AO222" t="str">
            <v>-</v>
          </cell>
          <cell r="AQ222" t="str">
            <v>-</v>
          </cell>
          <cell r="AS222" t="str">
            <v>-</v>
          </cell>
          <cell r="AU222" t="str">
            <v>-</v>
          </cell>
          <cell r="AW222" t="str">
            <v>-</v>
          </cell>
          <cell r="AY222" t="str">
            <v>-</v>
          </cell>
          <cell r="BA222" t="str">
            <v>-</v>
          </cell>
          <cell r="BC222" t="str">
            <v>-</v>
          </cell>
          <cell r="BE222" t="str">
            <v>-</v>
          </cell>
          <cell r="BG222" t="str">
            <v>-</v>
          </cell>
        </row>
        <row r="223">
          <cell r="B223" t="str">
            <v>Least developed countries</v>
          </cell>
          <cell r="C223" t="str">
            <v>-</v>
          </cell>
          <cell r="E223" t="str">
            <v>-</v>
          </cell>
          <cell r="G223" t="str">
            <v>-</v>
          </cell>
          <cell r="I223" t="str">
            <v>-</v>
          </cell>
          <cell r="K223" t="str">
            <v>-</v>
          </cell>
          <cell r="M223" t="str">
            <v>-</v>
          </cell>
          <cell r="O223" t="str">
            <v>-</v>
          </cell>
          <cell r="Q223" t="str">
            <v>-</v>
          </cell>
          <cell r="S223" t="str">
            <v>-</v>
          </cell>
          <cell r="U223" t="str">
            <v>-</v>
          </cell>
          <cell r="W223" t="str">
            <v>-</v>
          </cell>
          <cell r="Y223" t="str">
            <v>-</v>
          </cell>
          <cell r="AA223" t="str">
            <v>-</v>
          </cell>
          <cell r="AC223" t="str">
            <v>-</v>
          </cell>
          <cell r="AE223" t="str">
            <v>-</v>
          </cell>
          <cell r="AG223" t="str">
            <v>-</v>
          </cell>
          <cell r="AI223" t="str">
            <v>-</v>
          </cell>
          <cell r="AK223" t="str">
            <v>-</v>
          </cell>
          <cell r="AM223" t="str">
            <v>-</v>
          </cell>
          <cell r="AO223" t="str">
            <v>-</v>
          </cell>
          <cell r="AQ223" t="str">
            <v>-</v>
          </cell>
          <cell r="AS223" t="str">
            <v>-</v>
          </cell>
          <cell r="AU223" t="str">
            <v>-</v>
          </cell>
          <cell r="AW223" t="str">
            <v>-</v>
          </cell>
          <cell r="AY223" t="str">
            <v>-</v>
          </cell>
          <cell r="BA223" t="str">
            <v>-</v>
          </cell>
          <cell r="BC223" t="str">
            <v>-</v>
          </cell>
          <cell r="BE223" t="str">
            <v>-</v>
          </cell>
          <cell r="BG223" t="str">
            <v>-</v>
          </cell>
        </row>
        <row r="224">
          <cell r="B224" t="str">
            <v>World</v>
          </cell>
          <cell r="C224" t="str">
            <v>-</v>
          </cell>
          <cell r="E224" t="str">
            <v>-</v>
          </cell>
          <cell r="G224" t="str">
            <v>-</v>
          </cell>
          <cell r="I224" t="str">
            <v>-</v>
          </cell>
          <cell r="K224" t="str">
            <v>-</v>
          </cell>
          <cell r="M224" t="str">
            <v>-</v>
          </cell>
          <cell r="O224" t="str">
            <v>-</v>
          </cell>
          <cell r="Q224" t="str">
            <v>-</v>
          </cell>
          <cell r="S224" t="str">
            <v>-</v>
          </cell>
          <cell r="U224" t="str">
            <v>-</v>
          </cell>
          <cell r="W224" t="str">
            <v>-</v>
          </cell>
          <cell r="Y224" t="str">
            <v>-</v>
          </cell>
          <cell r="AA224" t="str">
            <v>-</v>
          </cell>
          <cell r="AC224" t="str">
            <v>-</v>
          </cell>
          <cell r="AE224" t="str">
            <v>-</v>
          </cell>
          <cell r="AG224" t="str">
            <v>-</v>
          </cell>
          <cell r="AI224" t="str">
            <v>-</v>
          </cell>
          <cell r="AK224" t="str">
            <v>-</v>
          </cell>
          <cell r="AM224" t="str">
            <v>-</v>
          </cell>
          <cell r="AO224" t="str">
            <v>-</v>
          </cell>
          <cell r="AQ224" t="str">
            <v>-</v>
          </cell>
          <cell r="AS224" t="str">
            <v>-</v>
          </cell>
          <cell r="AU224" t="str">
            <v>-</v>
          </cell>
          <cell r="AW224" t="str">
            <v>-</v>
          </cell>
          <cell r="AY224" t="str">
            <v>-</v>
          </cell>
          <cell r="BA224" t="str">
            <v>-</v>
          </cell>
          <cell r="BC224" t="str">
            <v>-</v>
          </cell>
          <cell r="BE224" t="str">
            <v>-</v>
          </cell>
          <cell r="BG224" t="str">
            <v>-</v>
          </cell>
        </row>
        <row r="226">
          <cell r="B226" t="str">
            <v>For a complete list of countries and areas in the regions, subregions and country categories, see page on Regional classifications or visit &lt;data.unicef.org/regionalclassifications&gt;.</v>
          </cell>
        </row>
      </sheetData>
    </sheetDataSet>
  </externalBook>
</externalLink>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2</v>
    <v>1</v>
  </rv>
</rvData>
</file>

<file path=xl/richData/rdrichvaluestructure.xml><?xml version="1.0" encoding="utf-8"?>
<rvStructures xmlns="http://schemas.microsoft.com/office/spreadsheetml/2017/richdata" count="1">
  <s t="_error">
    <k n="errorType" t="i"/>
    <k n="subType" t="i"/>
  </s>
</rvStructure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ata@unicef.org"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data@unicef.org"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data@unicef.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6873D-0FFC-4B43-B5FE-B0B809DAE0B1}">
  <dimension ref="A1:K292"/>
  <sheetViews>
    <sheetView tabSelected="1" zoomScale="85" zoomScaleNormal="85" workbookViewId="0">
      <pane xSplit="1" ySplit="10" topLeftCell="B134" activePane="bottomRight" state="frozen"/>
      <selection pane="topRight" activeCell="B1" sqref="B1"/>
      <selection pane="bottomLeft" activeCell="A12" sqref="A12"/>
      <selection pane="bottomRight" activeCell="F249" sqref="F249"/>
    </sheetView>
  </sheetViews>
  <sheetFormatPr defaultColWidth="10.28515625" defaultRowHeight="16.5" x14ac:dyDescent="0.3"/>
  <cols>
    <col min="1" max="1" width="27.7109375" style="7" customWidth="1"/>
    <col min="2" max="2" width="7" style="7" customWidth="1"/>
    <col min="3" max="3" width="11.28515625" style="7" customWidth="1"/>
    <col min="4" max="4" width="3.28515625" style="7" customWidth="1"/>
    <col min="5" max="5" width="10.28515625" style="9" customWidth="1"/>
    <col min="6" max="6" width="21.28515625" style="9" customWidth="1"/>
    <col min="7" max="7" width="21.42578125" style="7" customWidth="1"/>
    <col min="8" max="8" width="38.7109375" style="7" customWidth="1"/>
    <col min="9" max="16384" width="10.28515625" style="7"/>
  </cols>
  <sheetData>
    <row r="1" spans="1:8" ht="18" x14ac:dyDescent="0.3">
      <c r="A1" s="6"/>
      <c r="B1" s="6"/>
      <c r="C1" s="6"/>
      <c r="D1" s="6"/>
      <c r="E1" s="54"/>
      <c r="F1" s="54"/>
      <c r="G1" s="54"/>
    </row>
    <row r="2" spans="1:8" x14ac:dyDescent="0.3">
      <c r="A2" s="8"/>
      <c r="B2" s="8"/>
      <c r="C2" s="8"/>
      <c r="D2" s="8"/>
      <c r="E2" s="55"/>
      <c r="F2" s="55"/>
      <c r="G2" s="55"/>
    </row>
    <row r="3" spans="1:8" x14ac:dyDescent="0.3">
      <c r="A3" s="8"/>
      <c r="B3" s="8"/>
      <c r="C3" s="8"/>
      <c r="D3" s="8"/>
      <c r="E3" s="10"/>
      <c r="F3" s="10"/>
      <c r="G3" s="10"/>
    </row>
    <row r="4" spans="1:8" s="11" customFormat="1" ht="18.75" x14ac:dyDescent="0.3">
      <c r="A4" s="34" t="s">
        <v>233</v>
      </c>
      <c r="B4" s="34"/>
      <c r="C4" s="34"/>
      <c r="D4" s="34"/>
    </row>
    <row r="5" spans="1:8" s="11" customFormat="1" x14ac:dyDescent="0.3"/>
    <row r="6" spans="1:8" s="11" customFormat="1" x14ac:dyDescent="0.3">
      <c r="A6" s="6" t="s">
        <v>727</v>
      </c>
      <c r="B6" s="6"/>
      <c r="C6" s="6"/>
      <c r="D6" s="6"/>
    </row>
    <row r="7" spans="1:8" x14ac:dyDescent="0.3">
      <c r="A7" s="8"/>
      <c r="B7" s="8"/>
      <c r="C7" s="8"/>
      <c r="D7" s="8"/>
      <c r="E7" s="10"/>
      <c r="F7" s="10"/>
      <c r="G7" s="10"/>
    </row>
    <row r="8" spans="1:8" ht="30.75" customHeight="1" x14ac:dyDescent="0.3">
      <c r="A8" s="56" t="s">
        <v>0</v>
      </c>
      <c r="B8" s="57"/>
      <c r="C8" s="60" t="s">
        <v>721</v>
      </c>
      <c r="D8" s="61"/>
      <c r="E8" s="61"/>
      <c r="F8" s="61"/>
      <c r="G8" s="62"/>
    </row>
    <row r="9" spans="1:8" ht="31.9" customHeight="1" x14ac:dyDescent="0.3">
      <c r="A9" s="58"/>
      <c r="B9" s="59"/>
      <c r="C9" s="63" t="s">
        <v>573</v>
      </c>
      <c r="D9" s="64"/>
      <c r="E9" s="42" t="s">
        <v>438</v>
      </c>
      <c r="F9" s="42" t="s">
        <v>436</v>
      </c>
      <c r="G9" s="42" t="s">
        <v>437</v>
      </c>
      <c r="H9" s="44" t="s">
        <v>1</v>
      </c>
    </row>
    <row r="10" spans="1:8" x14ac:dyDescent="0.3">
      <c r="A10" s="12"/>
      <c r="B10" s="12"/>
      <c r="C10" s="12"/>
      <c r="D10" s="12"/>
      <c r="E10" s="13"/>
      <c r="F10" s="13"/>
      <c r="G10" s="13"/>
      <c r="H10" s="14"/>
    </row>
    <row r="11" spans="1:8" x14ac:dyDescent="0.3">
      <c r="A11" s="7" t="s">
        <v>4</v>
      </c>
      <c r="B11" s="7" t="s">
        <v>234</v>
      </c>
      <c r="C11" s="40">
        <v>14.5</v>
      </c>
      <c r="E11" s="17" t="s">
        <v>633</v>
      </c>
      <c r="F11" s="17" t="s">
        <v>634</v>
      </c>
      <c r="G11" s="17"/>
      <c r="H11" s="19" t="s">
        <v>443</v>
      </c>
    </row>
    <row r="12" spans="1:8" x14ac:dyDescent="0.3">
      <c r="A12" s="7" t="s">
        <v>6</v>
      </c>
      <c r="B12" s="7" t="s">
        <v>235</v>
      </c>
      <c r="C12" s="40">
        <v>93.8</v>
      </c>
      <c r="E12" s="15" t="s">
        <v>635</v>
      </c>
      <c r="F12" s="17" t="s">
        <v>634</v>
      </c>
      <c r="G12" s="18"/>
      <c r="H12" s="19" t="s">
        <v>636</v>
      </c>
    </row>
    <row r="13" spans="1:8" x14ac:dyDescent="0.3">
      <c r="A13" s="7" t="s">
        <v>7</v>
      </c>
      <c r="B13" s="7" t="s">
        <v>236</v>
      </c>
      <c r="C13" s="40" t="s">
        <v>11</v>
      </c>
      <c r="E13" s="15"/>
      <c r="F13" s="17"/>
      <c r="G13" s="18"/>
      <c r="H13" s="19"/>
    </row>
    <row r="14" spans="1:8" x14ac:dyDescent="0.3">
      <c r="A14" s="7" t="s">
        <v>8</v>
      </c>
      <c r="B14" s="7" t="s">
        <v>237</v>
      </c>
      <c r="C14" s="40" t="s">
        <v>11</v>
      </c>
      <c r="E14" s="15"/>
      <c r="F14" s="15"/>
      <c r="G14" s="16"/>
      <c r="H14" s="19"/>
    </row>
    <row r="15" spans="1:8" x14ac:dyDescent="0.3">
      <c r="A15" s="7" t="s">
        <v>9</v>
      </c>
      <c r="B15" s="7" t="s">
        <v>238</v>
      </c>
      <c r="C15" s="40" t="s">
        <v>11</v>
      </c>
      <c r="E15" s="15"/>
      <c r="F15" s="17"/>
      <c r="G15" s="18"/>
      <c r="H15" s="19"/>
    </row>
    <row r="16" spans="1:8" x14ac:dyDescent="0.3">
      <c r="A16" s="7" t="s">
        <v>10</v>
      </c>
      <c r="B16" s="7" t="s">
        <v>239</v>
      </c>
      <c r="C16" s="40">
        <v>183.3</v>
      </c>
      <c r="E16" s="15" t="s">
        <v>637</v>
      </c>
      <c r="F16" s="15" t="s">
        <v>634</v>
      </c>
      <c r="G16" s="18"/>
      <c r="H16" s="19" t="s">
        <v>445</v>
      </c>
    </row>
    <row r="17" spans="1:8" x14ac:dyDescent="0.3">
      <c r="A17" s="7" t="s">
        <v>13</v>
      </c>
      <c r="B17" s="7" t="s">
        <v>240</v>
      </c>
      <c r="C17" s="40">
        <v>37.799999999999997</v>
      </c>
      <c r="E17" s="15" t="s">
        <v>637</v>
      </c>
      <c r="F17" s="17" t="s">
        <v>634</v>
      </c>
      <c r="G17" s="18"/>
      <c r="H17" s="19" t="s">
        <v>446</v>
      </c>
    </row>
    <row r="18" spans="1:8" x14ac:dyDescent="0.3">
      <c r="A18" s="7" t="s">
        <v>12</v>
      </c>
      <c r="B18" s="7" t="s">
        <v>241</v>
      </c>
      <c r="C18" s="40">
        <v>71.900000000000006</v>
      </c>
      <c r="E18" s="15" t="s">
        <v>638</v>
      </c>
      <c r="F18" s="17" t="s">
        <v>634</v>
      </c>
      <c r="G18" s="18"/>
      <c r="H18" s="19" t="s">
        <v>449</v>
      </c>
    </row>
    <row r="19" spans="1:8" x14ac:dyDescent="0.3">
      <c r="A19" s="7" t="s">
        <v>14</v>
      </c>
      <c r="B19" s="7" t="s">
        <v>242</v>
      </c>
      <c r="C19" s="40">
        <v>175</v>
      </c>
      <c r="E19" s="15" t="s">
        <v>637</v>
      </c>
      <c r="F19" s="17" t="s">
        <v>634</v>
      </c>
      <c r="G19" s="18"/>
      <c r="H19" s="19" t="s">
        <v>639</v>
      </c>
    </row>
    <row r="20" spans="1:8" x14ac:dyDescent="0.3">
      <c r="A20" s="7" t="s">
        <v>16</v>
      </c>
      <c r="B20" s="7" t="s">
        <v>243</v>
      </c>
      <c r="C20" s="40">
        <v>56</v>
      </c>
      <c r="E20" s="15" t="s">
        <v>640</v>
      </c>
      <c r="F20" s="15" t="s">
        <v>634</v>
      </c>
      <c r="G20" s="16"/>
      <c r="H20" s="19" t="s">
        <v>451</v>
      </c>
    </row>
    <row r="21" spans="1:8" x14ac:dyDescent="0.3">
      <c r="A21" s="7" t="s">
        <v>17</v>
      </c>
      <c r="B21" s="7" t="s">
        <v>244</v>
      </c>
      <c r="C21" s="40">
        <v>410.2</v>
      </c>
      <c r="E21" s="15" t="s">
        <v>641</v>
      </c>
      <c r="F21" s="15" t="s">
        <v>634</v>
      </c>
      <c r="G21" s="16"/>
      <c r="H21" s="19" t="s">
        <v>452</v>
      </c>
    </row>
    <row r="22" spans="1:8" x14ac:dyDescent="0.3">
      <c r="A22" s="7" t="s">
        <v>18</v>
      </c>
      <c r="B22" s="7" t="s">
        <v>245</v>
      </c>
      <c r="C22" s="40">
        <v>456.7</v>
      </c>
      <c r="E22" s="15" t="s">
        <v>637</v>
      </c>
      <c r="F22" s="17" t="s">
        <v>634</v>
      </c>
      <c r="G22" s="18"/>
      <c r="H22" s="19" t="s">
        <v>642</v>
      </c>
    </row>
    <row r="23" spans="1:8" x14ac:dyDescent="0.3">
      <c r="A23" s="7" t="s">
        <v>21</v>
      </c>
      <c r="B23" s="7" t="s">
        <v>246</v>
      </c>
      <c r="C23" s="40" t="s">
        <v>11</v>
      </c>
      <c r="E23" s="15"/>
      <c r="F23" s="17"/>
      <c r="G23" s="18"/>
      <c r="H23" s="19"/>
    </row>
    <row r="24" spans="1:8" x14ac:dyDescent="0.3">
      <c r="A24" s="7" t="s">
        <v>19</v>
      </c>
      <c r="B24" s="7" t="s">
        <v>247</v>
      </c>
      <c r="C24" s="40" t="s">
        <v>11</v>
      </c>
      <c r="E24" s="15"/>
      <c r="F24" s="17"/>
      <c r="G24" s="18"/>
      <c r="H24" s="19"/>
    </row>
    <row r="25" spans="1:8" x14ac:dyDescent="0.3">
      <c r="A25" s="7" t="s">
        <v>20</v>
      </c>
      <c r="B25" s="7" t="s">
        <v>248</v>
      </c>
      <c r="C25" s="40">
        <v>25</v>
      </c>
      <c r="E25" s="15" t="s">
        <v>633</v>
      </c>
      <c r="F25" s="17" t="s">
        <v>634</v>
      </c>
      <c r="G25" s="18"/>
      <c r="H25" s="19" t="s">
        <v>454</v>
      </c>
    </row>
    <row r="26" spans="1:8" x14ac:dyDescent="0.3">
      <c r="A26" s="7" t="s">
        <v>22</v>
      </c>
      <c r="B26" s="7" t="s">
        <v>249</v>
      </c>
      <c r="C26" s="40">
        <v>168</v>
      </c>
      <c r="D26" s="7" t="s">
        <v>15</v>
      </c>
      <c r="E26" s="15" t="s">
        <v>637</v>
      </c>
      <c r="F26" s="17" t="s">
        <v>643</v>
      </c>
      <c r="G26" s="18" t="s">
        <v>456</v>
      </c>
      <c r="H26" s="19" t="s">
        <v>457</v>
      </c>
    </row>
    <row r="27" spans="1:8" x14ac:dyDescent="0.3">
      <c r="A27" s="7" t="s">
        <v>23</v>
      </c>
      <c r="B27" s="7" t="s">
        <v>250</v>
      </c>
      <c r="C27" s="40">
        <v>253.9</v>
      </c>
      <c r="E27" s="15" t="s">
        <v>637</v>
      </c>
      <c r="F27" s="17" t="s">
        <v>634</v>
      </c>
      <c r="G27" s="18"/>
      <c r="H27" s="19" t="s">
        <v>691</v>
      </c>
    </row>
    <row r="28" spans="1:8" x14ac:dyDescent="0.3">
      <c r="A28" s="7" t="s">
        <v>24</v>
      </c>
      <c r="B28" s="7" t="s">
        <v>251</v>
      </c>
      <c r="C28" s="40" t="s">
        <v>11</v>
      </c>
      <c r="E28" s="15"/>
      <c r="F28" s="15"/>
      <c r="G28" s="16"/>
      <c r="H28" s="19"/>
    </row>
    <row r="29" spans="1:8" x14ac:dyDescent="0.3">
      <c r="A29" s="7" t="s">
        <v>25</v>
      </c>
      <c r="B29" s="7" t="s">
        <v>252</v>
      </c>
      <c r="C29" s="40">
        <v>88.3</v>
      </c>
      <c r="D29" s="7" t="s">
        <v>15</v>
      </c>
      <c r="E29" s="15" t="s">
        <v>638</v>
      </c>
      <c r="F29" s="17" t="s">
        <v>644</v>
      </c>
      <c r="G29" s="18" t="s">
        <v>460</v>
      </c>
      <c r="H29" s="19" t="s">
        <v>461</v>
      </c>
    </row>
    <row r="30" spans="1:8" x14ac:dyDescent="0.3">
      <c r="A30" s="7" t="s">
        <v>26</v>
      </c>
      <c r="B30" s="7" t="s">
        <v>253</v>
      </c>
      <c r="C30" s="40" t="s">
        <v>11</v>
      </c>
      <c r="E30" s="15"/>
      <c r="F30" s="17"/>
      <c r="G30" s="18"/>
      <c r="H30" s="19"/>
    </row>
    <row r="31" spans="1:8" x14ac:dyDescent="0.3">
      <c r="A31" s="7" t="s">
        <v>27</v>
      </c>
      <c r="B31" s="7" t="s">
        <v>254</v>
      </c>
      <c r="C31" s="40">
        <v>1265.5999999999999</v>
      </c>
      <c r="E31" s="15" t="s">
        <v>645</v>
      </c>
      <c r="F31" s="17" t="s">
        <v>634</v>
      </c>
      <c r="G31" s="18"/>
      <c r="H31" s="19" t="s">
        <v>462</v>
      </c>
    </row>
    <row r="32" spans="1:8" x14ac:dyDescent="0.3">
      <c r="A32" s="7" t="s">
        <v>28</v>
      </c>
      <c r="B32" s="7" t="s">
        <v>255</v>
      </c>
      <c r="C32" s="40">
        <v>128.1</v>
      </c>
      <c r="E32" s="15" t="s">
        <v>633</v>
      </c>
      <c r="F32" s="17" t="s">
        <v>634</v>
      </c>
      <c r="G32" s="16"/>
      <c r="H32" s="19" t="s">
        <v>463</v>
      </c>
    </row>
    <row r="33" spans="1:8" x14ac:dyDescent="0.3">
      <c r="A33" s="7" t="s">
        <v>29</v>
      </c>
      <c r="B33" s="7" t="s">
        <v>256</v>
      </c>
      <c r="C33" s="40">
        <v>149.30000000000001</v>
      </c>
      <c r="D33" s="7" t="s">
        <v>15</v>
      </c>
      <c r="E33" s="15" t="s">
        <v>637</v>
      </c>
      <c r="F33" s="17" t="s">
        <v>644</v>
      </c>
      <c r="G33" s="18" t="s">
        <v>460</v>
      </c>
      <c r="H33" s="19" t="s">
        <v>692</v>
      </c>
    </row>
    <row r="34" spans="1:8" x14ac:dyDescent="0.3">
      <c r="A34" s="7" t="s">
        <v>30</v>
      </c>
      <c r="B34" s="7" t="s">
        <v>257</v>
      </c>
      <c r="C34" s="40">
        <v>202.1</v>
      </c>
      <c r="E34" s="15" t="s">
        <v>640</v>
      </c>
      <c r="F34" s="17" t="s">
        <v>634</v>
      </c>
      <c r="G34" s="18"/>
      <c r="H34" s="19" t="s">
        <v>465</v>
      </c>
    </row>
    <row r="35" spans="1:8" x14ac:dyDescent="0.3">
      <c r="A35" s="7" t="s">
        <v>31</v>
      </c>
      <c r="B35" s="7" t="s">
        <v>258</v>
      </c>
      <c r="C35" s="40">
        <v>62.7</v>
      </c>
      <c r="E35" s="15" t="s">
        <v>641</v>
      </c>
      <c r="F35" s="17" t="s">
        <v>634</v>
      </c>
      <c r="G35" s="18"/>
      <c r="H35" s="19" t="s">
        <v>466</v>
      </c>
    </row>
    <row r="36" spans="1:8" x14ac:dyDescent="0.3">
      <c r="A36" s="7" t="s">
        <v>35</v>
      </c>
      <c r="B36" s="7" t="s">
        <v>259</v>
      </c>
      <c r="C36" s="40">
        <v>17</v>
      </c>
      <c r="D36" s="7" t="s">
        <v>15</v>
      </c>
      <c r="E36" s="15" t="s">
        <v>637</v>
      </c>
      <c r="F36" s="15" t="s">
        <v>643</v>
      </c>
      <c r="G36" s="18" t="s">
        <v>456</v>
      </c>
      <c r="H36" s="19" t="s">
        <v>467</v>
      </c>
    </row>
    <row r="37" spans="1:8" x14ac:dyDescent="0.3">
      <c r="A37" s="7" t="s">
        <v>37</v>
      </c>
      <c r="B37" s="7" t="s">
        <v>260</v>
      </c>
      <c r="C37" s="40" t="s">
        <v>11</v>
      </c>
      <c r="E37" s="15"/>
      <c r="F37" s="17"/>
      <c r="G37" s="18"/>
      <c r="H37" s="19"/>
    </row>
    <row r="38" spans="1:8" x14ac:dyDescent="0.3">
      <c r="A38" s="7" t="s">
        <v>32</v>
      </c>
      <c r="B38" s="7" t="s">
        <v>261</v>
      </c>
      <c r="C38" s="40">
        <v>195.5</v>
      </c>
      <c r="E38" s="15" t="s">
        <v>637</v>
      </c>
      <c r="F38" s="17" t="s">
        <v>634</v>
      </c>
      <c r="G38" s="18"/>
      <c r="H38" s="19" t="s">
        <v>693</v>
      </c>
    </row>
    <row r="39" spans="1:8" x14ac:dyDescent="0.3">
      <c r="A39" s="7" t="s">
        <v>33</v>
      </c>
      <c r="B39" s="7" t="s">
        <v>262</v>
      </c>
      <c r="C39" s="40">
        <v>32.299999999999997</v>
      </c>
      <c r="E39" s="15" t="s">
        <v>647</v>
      </c>
      <c r="F39" s="17" t="s">
        <v>634</v>
      </c>
      <c r="G39" s="18"/>
      <c r="H39" s="19" t="s">
        <v>469</v>
      </c>
    </row>
    <row r="40" spans="1:8" x14ac:dyDescent="0.3">
      <c r="A40" s="7" t="s">
        <v>34</v>
      </c>
      <c r="B40" s="7" t="s">
        <v>263</v>
      </c>
      <c r="C40" s="40">
        <v>113.8</v>
      </c>
      <c r="E40" s="15" t="s">
        <v>645</v>
      </c>
      <c r="F40" s="17" t="s">
        <v>634</v>
      </c>
      <c r="G40" s="18"/>
      <c r="H40" s="19" t="s">
        <v>469</v>
      </c>
    </row>
    <row r="41" spans="1:8" x14ac:dyDescent="0.3">
      <c r="A41" s="7" t="s">
        <v>36</v>
      </c>
      <c r="B41" s="7" t="s">
        <v>267</v>
      </c>
      <c r="C41" s="40">
        <v>184.6</v>
      </c>
      <c r="E41" s="15" t="s">
        <v>637</v>
      </c>
      <c r="F41" s="17" t="s">
        <v>634</v>
      </c>
      <c r="G41" s="18"/>
      <c r="H41" s="19" t="s">
        <v>470</v>
      </c>
    </row>
    <row r="42" spans="1:8" x14ac:dyDescent="0.3">
      <c r="A42" s="7" t="s">
        <v>38</v>
      </c>
      <c r="B42" s="7" t="s">
        <v>264</v>
      </c>
      <c r="C42" s="40">
        <v>122.7</v>
      </c>
      <c r="D42" s="7" t="s">
        <v>15</v>
      </c>
      <c r="E42" s="15" t="s">
        <v>694</v>
      </c>
      <c r="F42" s="17" t="s">
        <v>634</v>
      </c>
      <c r="G42" s="18" t="s">
        <v>695</v>
      </c>
      <c r="H42" s="19" t="s">
        <v>696</v>
      </c>
    </row>
    <row r="43" spans="1:8" x14ac:dyDescent="0.3">
      <c r="A43" s="7" t="s">
        <v>39</v>
      </c>
      <c r="B43" s="7" t="s">
        <v>265</v>
      </c>
      <c r="C43" s="40">
        <v>36.799999999999997</v>
      </c>
      <c r="E43" s="15" t="s">
        <v>645</v>
      </c>
      <c r="F43" s="17" t="s">
        <v>634</v>
      </c>
      <c r="G43" s="18"/>
      <c r="H43" s="19" t="s">
        <v>472</v>
      </c>
    </row>
    <row r="44" spans="1:8" x14ac:dyDescent="0.3">
      <c r="A44" s="7" t="s">
        <v>40</v>
      </c>
      <c r="B44" s="7" t="s">
        <v>266</v>
      </c>
      <c r="C44" s="40" t="s">
        <v>11</v>
      </c>
      <c r="E44" s="15"/>
      <c r="F44" s="15"/>
      <c r="G44" s="16"/>
      <c r="H44" s="19"/>
    </row>
    <row r="45" spans="1:8" x14ac:dyDescent="0.3">
      <c r="A45" s="7" t="s">
        <v>228</v>
      </c>
      <c r="B45" s="7" t="s">
        <v>268</v>
      </c>
      <c r="C45" s="40" t="s">
        <v>11</v>
      </c>
      <c r="E45" s="15"/>
      <c r="F45" s="17"/>
      <c r="G45" s="18"/>
      <c r="H45" s="19"/>
    </row>
    <row r="46" spans="1:8" x14ac:dyDescent="0.3">
      <c r="A46" s="7" t="s">
        <v>41</v>
      </c>
      <c r="B46" s="7" t="s">
        <v>269</v>
      </c>
      <c r="C46" s="40" t="s">
        <v>11</v>
      </c>
      <c r="E46" s="15"/>
      <c r="F46" s="17"/>
      <c r="G46" s="18"/>
      <c r="H46" s="19"/>
    </row>
    <row r="47" spans="1:8" x14ac:dyDescent="0.3">
      <c r="A47" s="7" t="s">
        <v>42</v>
      </c>
      <c r="B47" s="7" t="s">
        <v>270</v>
      </c>
      <c r="C47" s="40">
        <v>162.19999999999999</v>
      </c>
      <c r="E47" s="15" t="s">
        <v>638</v>
      </c>
      <c r="F47" s="17" t="s">
        <v>634</v>
      </c>
      <c r="G47" s="18"/>
      <c r="H47" s="19" t="s">
        <v>473</v>
      </c>
    </row>
    <row r="48" spans="1:8" x14ac:dyDescent="0.3">
      <c r="A48" s="7" t="s">
        <v>48</v>
      </c>
      <c r="B48" s="7" t="s">
        <v>271</v>
      </c>
      <c r="C48" s="40">
        <v>16.100000000000001</v>
      </c>
      <c r="E48" s="15" t="s">
        <v>635</v>
      </c>
      <c r="F48" s="17" t="s">
        <v>634</v>
      </c>
      <c r="G48" s="18"/>
      <c r="H48" s="19" t="s">
        <v>697</v>
      </c>
    </row>
    <row r="49" spans="1:8" x14ac:dyDescent="0.3">
      <c r="A49" s="7" t="s">
        <v>43</v>
      </c>
      <c r="B49" s="7" t="s">
        <v>272</v>
      </c>
      <c r="C49" s="40">
        <v>74.400000000000006</v>
      </c>
      <c r="E49" s="15" t="s">
        <v>651</v>
      </c>
      <c r="F49" s="17" t="s">
        <v>634</v>
      </c>
      <c r="G49" s="18"/>
      <c r="H49" s="19" t="s">
        <v>475</v>
      </c>
    </row>
    <row r="50" spans="1:8" x14ac:dyDescent="0.3">
      <c r="A50" s="7" t="s">
        <v>44</v>
      </c>
      <c r="B50" s="7" t="s">
        <v>273</v>
      </c>
      <c r="C50" s="40" t="s">
        <v>11</v>
      </c>
      <c r="E50" s="15"/>
      <c r="F50" s="17"/>
      <c r="G50" s="18"/>
      <c r="H50" s="19"/>
    </row>
    <row r="51" spans="1:8" x14ac:dyDescent="0.3">
      <c r="A51" s="7" t="s">
        <v>45</v>
      </c>
      <c r="B51" s="7" t="s">
        <v>274</v>
      </c>
      <c r="C51" s="40" t="s">
        <v>11</v>
      </c>
      <c r="E51" s="15"/>
      <c r="F51" s="17"/>
      <c r="G51" s="18"/>
      <c r="H51" s="19"/>
    </row>
    <row r="52" spans="1:8" x14ac:dyDescent="0.3">
      <c r="A52" s="7" t="s">
        <v>46</v>
      </c>
      <c r="B52" s="7" t="s">
        <v>275</v>
      </c>
      <c r="C52" s="40" t="s">
        <v>11</v>
      </c>
      <c r="E52" s="15"/>
      <c r="F52" s="17"/>
      <c r="G52" s="18"/>
      <c r="H52" s="19"/>
    </row>
    <row r="53" spans="1:8" x14ac:dyDescent="0.3">
      <c r="A53" s="7" t="s">
        <v>47</v>
      </c>
      <c r="B53" s="7" t="s">
        <v>276</v>
      </c>
      <c r="C53" s="40">
        <v>308.5</v>
      </c>
      <c r="E53" s="15" t="s">
        <v>652</v>
      </c>
      <c r="F53" s="17" t="s">
        <v>634</v>
      </c>
      <c r="G53" s="18"/>
      <c r="H53" s="19" t="s">
        <v>476</v>
      </c>
    </row>
    <row r="54" spans="1:8" x14ac:dyDescent="0.3">
      <c r="A54" s="7" t="s">
        <v>49</v>
      </c>
      <c r="B54" s="7" t="s">
        <v>277</v>
      </c>
      <c r="C54" s="40">
        <v>27.8</v>
      </c>
      <c r="E54" s="15" t="s">
        <v>638</v>
      </c>
      <c r="F54" s="17" t="s">
        <v>634</v>
      </c>
      <c r="G54" s="18"/>
      <c r="H54" s="19" t="s">
        <v>477</v>
      </c>
    </row>
    <row r="55" spans="1:8" x14ac:dyDescent="0.3">
      <c r="A55" s="7" t="s">
        <v>50</v>
      </c>
      <c r="B55" s="7" t="s">
        <v>278</v>
      </c>
      <c r="C55" s="40">
        <v>197.6</v>
      </c>
      <c r="D55" s="7" t="s">
        <v>15</v>
      </c>
      <c r="E55" s="15" t="s">
        <v>637</v>
      </c>
      <c r="F55" s="17" t="s">
        <v>644</v>
      </c>
      <c r="G55" s="18" t="s">
        <v>460</v>
      </c>
      <c r="H55" s="19" t="s">
        <v>698</v>
      </c>
    </row>
    <row r="56" spans="1:8" x14ac:dyDescent="0.3">
      <c r="A56" s="7" t="s">
        <v>51</v>
      </c>
      <c r="B56" s="7" t="s">
        <v>279</v>
      </c>
      <c r="C56" s="40">
        <v>19</v>
      </c>
      <c r="E56" s="15" t="s">
        <v>651</v>
      </c>
      <c r="F56" s="17" t="s">
        <v>634</v>
      </c>
      <c r="G56" s="18"/>
      <c r="H56" s="19" t="s">
        <v>478</v>
      </c>
    </row>
    <row r="57" spans="1:8" x14ac:dyDescent="0.3">
      <c r="A57" s="7" t="s">
        <v>52</v>
      </c>
      <c r="B57" s="7" t="s">
        <v>431</v>
      </c>
      <c r="C57" s="40" t="s">
        <v>11</v>
      </c>
      <c r="E57" s="15"/>
      <c r="F57" s="15"/>
      <c r="G57" s="16"/>
      <c r="H57" s="19"/>
    </row>
    <row r="58" spans="1:8" x14ac:dyDescent="0.3">
      <c r="A58" s="7" t="s">
        <v>53</v>
      </c>
      <c r="B58" s="7" t="s">
        <v>280</v>
      </c>
      <c r="C58" s="40">
        <v>1160.0999999999999</v>
      </c>
      <c r="E58" s="15" t="s">
        <v>651</v>
      </c>
      <c r="F58" s="15" t="s">
        <v>634</v>
      </c>
      <c r="G58" s="16"/>
      <c r="H58" s="19" t="s">
        <v>642</v>
      </c>
    </row>
    <row r="59" spans="1:8" x14ac:dyDescent="0.3">
      <c r="A59" s="7" t="s">
        <v>54</v>
      </c>
      <c r="B59" s="7" t="s">
        <v>325</v>
      </c>
      <c r="C59" s="40" t="s">
        <v>11</v>
      </c>
      <c r="E59" s="15"/>
      <c r="F59" s="17"/>
      <c r="G59" s="18"/>
      <c r="H59" s="19"/>
    </row>
    <row r="60" spans="1:8" x14ac:dyDescent="0.3">
      <c r="A60" s="7" t="s">
        <v>55</v>
      </c>
      <c r="B60" s="7" t="s">
        <v>281</v>
      </c>
      <c r="C60" s="40" t="s">
        <v>11</v>
      </c>
      <c r="E60" s="15"/>
      <c r="F60" s="17"/>
      <c r="G60" s="18"/>
      <c r="H60" s="19"/>
    </row>
    <row r="61" spans="1:8" x14ac:dyDescent="0.3">
      <c r="A61" s="7" t="s">
        <v>56</v>
      </c>
      <c r="B61" s="7" t="s">
        <v>282</v>
      </c>
      <c r="C61" s="40">
        <v>553.6</v>
      </c>
      <c r="D61" s="7" t="s">
        <v>15</v>
      </c>
      <c r="E61" s="15" t="s">
        <v>641</v>
      </c>
      <c r="F61" s="15" t="s">
        <v>653</v>
      </c>
      <c r="G61" s="16" t="s">
        <v>480</v>
      </c>
      <c r="H61" s="19" t="s">
        <v>481</v>
      </c>
    </row>
    <row r="62" spans="1:8" x14ac:dyDescent="0.3">
      <c r="A62" s="7" t="s">
        <v>57</v>
      </c>
      <c r="B62" s="7" t="s">
        <v>283</v>
      </c>
      <c r="C62" s="40" t="s">
        <v>11</v>
      </c>
      <c r="E62" s="15"/>
      <c r="F62" s="17"/>
      <c r="G62" s="18"/>
      <c r="H62" s="19"/>
    </row>
    <row r="63" spans="1:8" x14ac:dyDescent="0.3">
      <c r="A63" s="7" t="s">
        <v>64</v>
      </c>
      <c r="B63" s="7" t="s">
        <v>284</v>
      </c>
      <c r="C63" s="40">
        <v>148.1</v>
      </c>
      <c r="E63" s="15" t="s">
        <v>637</v>
      </c>
      <c r="F63" s="17" t="s">
        <v>634</v>
      </c>
      <c r="G63" s="18"/>
      <c r="H63" s="19" t="s">
        <v>482</v>
      </c>
    </row>
    <row r="64" spans="1:8" x14ac:dyDescent="0.3">
      <c r="A64" s="7" t="s">
        <v>58</v>
      </c>
      <c r="B64" s="7" t="s">
        <v>285</v>
      </c>
      <c r="C64" s="40">
        <v>84.1</v>
      </c>
      <c r="E64" s="15" t="s">
        <v>645</v>
      </c>
      <c r="F64" s="17" t="s">
        <v>634</v>
      </c>
      <c r="G64" s="18"/>
      <c r="H64" s="19" t="s">
        <v>483</v>
      </c>
    </row>
    <row r="65" spans="1:8" x14ac:dyDescent="0.3">
      <c r="A65" s="7" t="s">
        <v>59</v>
      </c>
      <c r="B65" s="7" t="s">
        <v>286</v>
      </c>
      <c r="C65" s="40">
        <v>28.6</v>
      </c>
      <c r="E65" s="15" t="s">
        <v>694</v>
      </c>
      <c r="F65" s="17" t="s">
        <v>634</v>
      </c>
      <c r="G65" s="18"/>
      <c r="H65" s="7" t="s">
        <v>699</v>
      </c>
    </row>
    <row r="66" spans="1:8" x14ac:dyDescent="0.3">
      <c r="A66" s="7" t="s">
        <v>60</v>
      </c>
      <c r="B66" s="7" t="s">
        <v>287</v>
      </c>
      <c r="C66" s="40">
        <v>28.3</v>
      </c>
      <c r="D66" s="7" t="s">
        <v>15</v>
      </c>
      <c r="E66" s="15" t="s">
        <v>637</v>
      </c>
      <c r="F66" s="17" t="s">
        <v>634</v>
      </c>
      <c r="G66" s="18" t="s">
        <v>654</v>
      </c>
      <c r="H66" s="19" t="s">
        <v>485</v>
      </c>
    </row>
    <row r="67" spans="1:8" x14ac:dyDescent="0.3">
      <c r="A67" s="7" t="s">
        <v>61</v>
      </c>
      <c r="B67" s="7" t="s">
        <v>288</v>
      </c>
      <c r="C67" s="40">
        <v>32.1</v>
      </c>
      <c r="E67" s="15" t="s">
        <v>635</v>
      </c>
      <c r="F67" s="17" t="s">
        <v>634</v>
      </c>
      <c r="G67" s="18"/>
      <c r="H67" s="19" t="s">
        <v>655</v>
      </c>
    </row>
    <row r="68" spans="1:8" x14ac:dyDescent="0.3">
      <c r="A68" s="7" t="s">
        <v>62</v>
      </c>
      <c r="B68" s="7" t="s">
        <v>289</v>
      </c>
      <c r="C68" s="40" t="s">
        <v>11</v>
      </c>
      <c r="E68" s="15"/>
      <c r="F68" s="17"/>
      <c r="G68" s="18"/>
      <c r="H68" s="19"/>
    </row>
    <row r="69" spans="1:8" x14ac:dyDescent="0.3">
      <c r="A69" s="7" t="s">
        <v>71</v>
      </c>
      <c r="B69" s="7" t="s">
        <v>290</v>
      </c>
      <c r="C69" s="40">
        <v>22</v>
      </c>
      <c r="E69" s="15" t="s">
        <v>641</v>
      </c>
      <c r="F69" s="17" t="s">
        <v>634</v>
      </c>
      <c r="G69" s="18"/>
      <c r="H69" s="19" t="s">
        <v>487</v>
      </c>
    </row>
    <row r="70" spans="1:8" x14ac:dyDescent="0.3">
      <c r="A70" s="7" t="s">
        <v>63</v>
      </c>
      <c r="B70" s="7" t="s">
        <v>291</v>
      </c>
      <c r="C70" s="40">
        <v>368.4</v>
      </c>
      <c r="E70" s="15" t="s">
        <v>640</v>
      </c>
      <c r="F70" s="15" t="s">
        <v>634</v>
      </c>
      <c r="G70" s="16"/>
      <c r="H70" s="19" t="s">
        <v>642</v>
      </c>
    </row>
    <row r="71" spans="1:8" x14ac:dyDescent="0.3">
      <c r="A71" s="7" t="s">
        <v>65</v>
      </c>
      <c r="B71" s="7" t="s">
        <v>292</v>
      </c>
      <c r="C71" s="40">
        <v>352.5</v>
      </c>
      <c r="E71" s="15" t="s">
        <v>637</v>
      </c>
      <c r="F71" s="17" t="s">
        <v>634</v>
      </c>
      <c r="G71" s="18"/>
      <c r="H71" s="19" t="s">
        <v>488</v>
      </c>
    </row>
    <row r="72" spans="1:8" x14ac:dyDescent="0.3">
      <c r="A72" s="7" t="s">
        <v>66</v>
      </c>
      <c r="B72" s="7" t="s">
        <v>293</v>
      </c>
      <c r="C72" s="40" t="s">
        <v>11</v>
      </c>
      <c r="E72" s="15"/>
      <c r="F72" s="17"/>
      <c r="G72" s="18"/>
      <c r="H72" s="19"/>
    </row>
    <row r="73" spans="1:8" x14ac:dyDescent="0.3">
      <c r="A73" s="7" t="s">
        <v>76</v>
      </c>
      <c r="B73" s="7" t="s">
        <v>294</v>
      </c>
      <c r="C73" s="40">
        <v>40.1</v>
      </c>
      <c r="E73" s="15" t="s">
        <v>640</v>
      </c>
      <c r="F73" s="17" t="s">
        <v>634</v>
      </c>
      <c r="G73" s="18"/>
      <c r="H73" s="19" t="s">
        <v>489</v>
      </c>
    </row>
    <row r="74" spans="1:8" x14ac:dyDescent="0.3">
      <c r="A74" s="7" t="s">
        <v>67</v>
      </c>
      <c r="B74" s="7" t="s">
        <v>295</v>
      </c>
      <c r="C74" s="40" t="s">
        <v>11</v>
      </c>
      <c r="E74" s="15"/>
      <c r="F74" s="15"/>
      <c r="G74" s="16"/>
      <c r="H74" s="19"/>
    </row>
    <row r="75" spans="1:8" x14ac:dyDescent="0.3">
      <c r="A75" s="7" t="s">
        <v>68</v>
      </c>
      <c r="B75" s="7" t="s">
        <v>296</v>
      </c>
      <c r="C75" s="40" t="s">
        <v>11</v>
      </c>
      <c r="E75" s="15"/>
      <c r="F75" s="15"/>
      <c r="G75" s="16"/>
      <c r="H75" s="19"/>
    </row>
    <row r="76" spans="1:8" x14ac:dyDescent="0.3">
      <c r="A76" s="7" t="s">
        <v>69</v>
      </c>
      <c r="B76" s="7" t="s">
        <v>297</v>
      </c>
      <c r="C76" s="40">
        <v>47.4</v>
      </c>
      <c r="E76" s="15" t="s">
        <v>640</v>
      </c>
      <c r="F76" s="17" t="s">
        <v>634</v>
      </c>
      <c r="G76" s="18"/>
      <c r="H76" s="19" t="s">
        <v>490</v>
      </c>
    </row>
    <row r="77" spans="1:8" x14ac:dyDescent="0.3">
      <c r="A77" s="7" t="s">
        <v>70</v>
      </c>
      <c r="B77" s="7" t="s">
        <v>298</v>
      </c>
      <c r="C77" s="40" t="s">
        <v>11</v>
      </c>
      <c r="E77" s="15"/>
      <c r="F77" s="17"/>
      <c r="G77" s="18"/>
      <c r="H77" s="19"/>
    </row>
    <row r="78" spans="1:8" x14ac:dyDescent="0.3">
      <c r="A78" s="7" t="s">
        <v>72</v>
      </c>
      <c r="B78" s="7" t="s">
        <v>299</v>
      </c>
      <c r="C78" s="40">
        <v>41.9</v>
      </c>
      <c r="D78" s="7" t="s">
        <v>15</v>
      </c>
      <c r="E78" s="15" t="s">
        <v>637</v>
      </c>
      <c r="F78" s="17" t="s">
        <v>634</v>
      </c>
      <c r="G78" s="18" t="s">
        <v>656</v>
      </c>
      <c r="H78" s="19" t="s">
        <v>492</v>
      </c>
    </row>
    <row r="79" spans="1:8" x14ac:dyDescent="0.3">
      <c r="A79" s="7" t="s">
        <v>73</v>
      </c>
      <c r="B79" s="7" t="s">
        <v>300</v>
      </c>
      <c r="C79" s="40">
        <v>428.8</v>
      </c>
      <c r="E79" s="15" t="s">
        <v>640</v>
      </c>
      <c r="F79" s="17" t="s">
        <v>634</v>
      </c>
      <c r="G79" s="18"/>
      <c r="H79" s="19" t="s">
        <v>493</v>
      </c>
    </row>
    <row r="80" spans="1:8" x14ac:dyDescent="0.3">
      <c r="A80" s="7" t="s">
        <v>74</v>
      </c>
      <c r="B80" s="7" t="s">
        <v>301</v>
      </c>
      <c r="C80" s="40">
        <v>23.5</v>
      </c>
      <c r="E80" s="15" t="s">
        <v>694</v>
      </c>
      <c r="F80" s="17" t="s">
        <v>634</v>
      </c>
      <c r="G80" s="18"/>
      <c r="H80" s="19" t="s">
        <v>494</v>
      </c>
    </row>
    <row r="81" spans="1:8" x14ac:dyDescent="0.3">
      <c r="A81" s="7" t="s">
        <v>75</v>
      </c>
      <c r="B81" s="7" t="s">
        <v>302</v>
      </c>
      <c r="C81" s="40">
        <v>149.19999999999999</v>
      </c>
      <c r="E81" s="15" t="s">
        <v>694</v>
      </c>
      <c r="F81" s="15" t="s">
        <v>634</v>
      </c>
      <c r="G81" s="16"/>
      <c r="H81" s="19" t="s">
        <v>700</v>
      </c>
    </row>
    <row r="82" spans="1:8" x14ac:dyDescent="0.3">
      <c r="A82" s="7" t="s">
        <v>86</v>
      </c>
      <c r="B82" s="7" t="s">
        <v>303</v>
      </c>
      <c r="C82" s="40">
        <v>276.10000000000002</v>
      </c>
      <c r="E82" s="15" t="s">
        <v>637</v>
      </c>
      <c r="F82" s="17" t="s">
        <v>634</v>
      </c>
      <c r="G82" s="18"/>
      <c r="H82" s="19" t="s">
        <v>496</v>
      </c>
    </row>
    <row r="83" spans="1:8" x14ac:dyDescent="0.3">
      <c r="A83" s="7" t="s">
        <v>77</v>
      </c>
      <c r="B83" s="7" t="s">
        <v>304</v>
      </c>
      <c r="C83" s="40">
        <v>72.599999999999994</v>
      </c>
      <c r="E83" s="15" t="s">
        <v>658</v>
      </c>
      <c r="F83" s="17" t="s">
        <v>634</v>
      </c>
      <c r="G83" s="18"/>
      <c r="H83" s="19" t="s">
        <v>497</v>
      </c>
    </row>
    <row r="84" spans="1:8" x14ac:dyDescent="0.3">
      <c r="A84" s="7" t="s">
        <v>78</v>
      </c>
      <c r="B84" s="7" t="s">
        <v>305</v>
      </c>
      <c r="C84" s="40">
        <v>18.2</v>
      </c>
      <c r="E84" s="15" t="s">
        <v>640</v>
      </c>
      <c r="F84" s="17" t="s">
        <v>634</v>
      </c>
      <c r="G84" s="18"/>
      <c r="H84" s="19" t="s">
        <v>498</v>
      </c>
    </row>
    <row r="85" spans="1:8" x14ac:dyDescent="0.3">
      <c r="A85" s="7" t="s">
        <v>79</v>
      </c>
      <c r="B85" s="7" t="s">
        <v>306</v>
      </c>
      <c r="C85" s="40">
        <v>41.2</v>
      </c>
      <c r="E85" s="15" t="s">
        <v>638</v>
      </c>
      <c r="F85" s="17" t="s">
        <v>634</v>
      </c>
      <c r="G85" s="18"/>
      <c r="H85" s="19" t="s">
        <v>499</v>
      </c>
    </row>
    <row r="86" spans="1:8" x14ac:dyDescent="0.3">
      <c r="A86" s="7" t="s">
        <v>80</v>
      </c>
      <c r="B86" s="7" t="s">
        <v>307</v>
      </c>
      <c r="C86" s="40">
        <v>308.60000000000002</v>
      </c>
      <c r="E86" s="15" t="s">
        <v>652</v>
      </c>
      <c r="F86" s="17" t="s">
        <v>634</v>
      </c>
      <c r="G86" s="18"/>
      <c r="H86" s="19" t="s">
        <v>500</v>
      </c>
    </row>
    <row r="87" spans="1:8" x14ac:dyDescent="0.3">
      <c r="A87" s="7" t="s">
        <v>81</v>
      </c>
      <c r="B87" s="7" t="s">
        <v>308</v>
      </c>
      <c r="C87" s="40">
        <v>594.1</v>
      </c>
      <c r="E87" s="15" t="s">
        <v>659</v>
      </c>
      <c r="F87" s="17" t="s">
        <v>634</v>
      </c>
      <c r="G87" s="18"/>
      <c r="H87" s="19" t="s">
        <v>501</v>
      </c>
    </row>
    <row r="88" spans="1:8" x14ac:dyDescent="0.3">
      <c r="A88" s="7" t="s">
        <v>93</v>
      </c>
      <c r="B88" s="7" t="s">
        <v>432</v>
      </c>
      <c r="C88" s="40" t="s">
        <v>11</v>
      </c>
      <c r="E88" s="17"/>
      <c r="F88" s="17"/>
      <c r="G88" s="18"/>
      <c r="H88" s="19"/>
    </row>
    <row r="89" spans="1:8" x14ac:dyDescent="0.3">
      <c r="A89" s="7" t="s">
        <v>82</v>
      </c>
      <c r="B89" s="7" t="s">
        <v>309</v>
      </c>
      <c r="C89" s="40">
        <v>172.2</v>
      </c>
      <c r="E89" s="15" t="s">
        <v>651</v>
      </c>
      <c r="F89" s="17" t="s">
        <v>634</v>
      </c>
      <c r="G89" s="18"/>
      <c r="H89" s="19" t="s">
        <v>502</v>
      </c>
    </row>
    <row r="90" spans="1:8" x14ac:dyDescent="0.3">
      <c r="A90" s="7" t="s">
        <v>83</v>
      </c>
      <c r="B90" s="7" t="s">
        <v>310</v>
      </c>
      <c r="C90" s="40">
        <v>339.6</v>
      </c>
      <c r="E90" s="15" t="s">
        <v>637</v>
      </c>
      <c r="F90" s="15" t="s">
        <v>634</v>
      </c>
      <c r="G90" s="16"/>
      <c r="H90" s="19" t="s">
        <v>701</v>
      </c>
    </row>
    <row r="91" spans="1:8" x14ac:dyDescent="0.3">
      <c r="A91" s="7" t="s">
        <v>84</v>
      </c>
      <c r="B91" s="7" t="s">
        <v>311</v>
      </c>
      <c r="C91" s="40" t="s">
        <v>11</v>
      </c>
      <c r="E91" s="15"/>
      <c r="F91" s="15"/>
      <c r="G91" s="16"/>
      <c r="H91" s="19"/>
    </row>
    <row r="92" spans="1:8" x14ac:dyDescent="0.3">
      <c r="A92" s="7" t="s">
        <v>85</v>
      </c>
      <c r="B92" s="7" t="s">
        <v>312</v>
      </c>
      <c r="C92" s="40">
        <v>81.7</v>
      </c>
      <c r="E92" s="15" t="s">
        <v>651</v>
      </c>
      <c r="F92" s="17" t="s">
        <v>634</v>
      </c>
      <c r="G92" s="18"/>
      <c r="H92" s="19" t="s">
        <v>504</v>
      </c>
    </row>
    <row r="93" spans="1:8" x14ac:dyDescent="0.3">
      <c r="A93" s="7" t="s">
        <v>87</v>
      </c>
      <c r="B93" s="7" t="s">
        <v>313</v>
      </c>
      <c r="C93" s="40">
        <v>617.9</v>
      </c>
      <c r="E93" s="15" t="s">
        <v>641</v>
      </c>
      <c r="F93" s="17" t="s">
        <v>634</v>
      </c>
      <c r="G93" s="18"/>
      <c r="H93" s="19" t="s">
        <v>505</v>
      </c>
    </row>
    <row r="94" spans="1:8" x14ac:dyDescent="0.3">
      <c r="A94" s="7" t="s">
        <v>88</v>
      </c>
      <c r="B94" s="7" t="s">
        <v>314</v>
      </c>
      <c r="C94" s="40">
        <v>34.6</v>
      </c>
      <c r="E94" s="15" t="s">
        <v>637</v>
      </c>
      <c r="F94" s="17" t="s">
        <v>634</v>
      </c>
      <c r="G94" s="18"/>
      <c r="H94" s="19" t="s">
        <v>660</v>
      </c>
    </row>
    <row r="95" spans="1:8" x14ac:dyDescent="0.3">
      <c r="A95" s="7" t="s">
        <v>89</v>
      </c>
      <c r="B95" s="7" t="s">
        <v>315</v>
      </c>
      <c r="C95" s="40">
        <v>2.8</v>
      </c>
      <c r="E95" s="15" t="s">
        <v>661</v>
      </c>
      <c r="F95" s="17" t="s">
        <v>634</v>
      </c>
      <c r="G95" s="18"/>
      <c r="H95" s="19" t="s">
        <v>507</v>
      </c>
    </row>
    <row r="96" spans="1:8" x14ac:dyDescent="0.3">
      <c r="A96" s="7" t="s">
        <v>90</v>
      </c>
      <c r="B96" s="7" t="s">
        <v>316</v>
      </c>
      <c r="C96" s="40">
        <v>51.7</v>
      </c>
      <c r="E96" s="15" t="s">
        <v>641</v>
      </c>
      <c r="F96" s="15" t="s">
        <v>634</v>
      </c>
      <c r="G96" s="16"/>
      <c r="H96" s="19" t="s">
        <v>508</v>
      </c>
    </row>
    <row r="97" spans="1:8" x14ac:dyDescent="0.3">
      <c r="A97" s="7" t="s">
        <v>91</v>
      </c>
      <c r="B97" s="7" t="s">
        <v>317</v>
      </c>
      <c r="C97" s="40" t="s">
        <v>11</v>
      </c>
      <c r="E97" s="15"/>
      <c r="F97" s="15"/>
      <c r="G97" s="16"/>
      <c r="H97" s="19"/>
    </row>
    <row r="98" spans="1:8" x14ac:dyDescent="0.3">
      <c r="A98" s="7" t="s">
        <v>92</v>
      </c>
      <c r="B98" s="7" t="s">
        <v>318</v>
      </c>
      <c r="C98" s="40" t="s">
        <v>11</v>
      </c>
      <c r="E98" s="15"/>
      <c r="F98" s="15"/>
      <c r="G98" s="16"/>
      <c r="H98" s="19"/>
    </row>
    <row r="99" spans="1:8" x14ac:dyDescent="0.3">
      <c r="A99" s="7" t="s">
        <v>94</v>
      </c>
      <c r="B99" s="7" t="s">
        <v>319</v>
      </c>
      <c r="C99" s="40">
        <v>173.1</v>
      </c>
      <c r="E99" s="15" t="s">
        <v>637</v>
      </c>
      <c r="F99" s="17" t="s">
        <v>634</v>
      </c>
      <c r="G99" s="18"/>
      <c r="H99" s="19" t="s">
        <v>702</v>
      </c>
    </row>
    <row r="100" spans="1:8" x14ac:dyDescent="0.3">
      <c r="A100" s="7" t="s">
        <v>95</v>
      </c>
      <c r="B100" s="7" t="s">
        <v>320</v>
      </c>
      <c r="C100" s="40">
        <v>169.3</v>
      </c>
      <c r="E100" s="15" t="s">
        <v>661</v>
      </c>
      <c r="F100" s="15" t="s">
        <v>634</v>
      </c>
      <c r="G100" s="16"/>
      <c r="H100" s="19" t="s">
        <v>662</v>
      </c>
    </row>
    <row r="101" spans="1:8" x14ac:dyDescent="0.3">
      <c r="A101" s="7" t="s">
        <v>96</v>
      </c>
      <c r="B101" s="7" t="s">
        <v>321</v>
      </c>
      <c r="C101" s="40">
        <v>15</v>
      </c>
      <c r="E101" s="15" t="s">
        <v>637</v>
      </c>
      <c r="F101" s="17" t="s">
        <v>634</v>
      </c>
      <c r="G101" s="18"/>
      <c r="H101" s="19" t="s">
        <v>445</v>
      </c>
    </row>
    <row r="102" spans="1:8" x14ac:dyDescent="0.3">
      <c r="A102" s="7" t="s">
        <v>97</v>
      </c>
      <c r="B102" s="7" t="s">
        <v>322</v>
      </c>
      <c r="C102" s="40">
        <v>190.5</v>
      </c>
      <c r="E102" s="15" t="s">
        <v>637</v>
      </c>
      <c r="F102" s="17" t="s">
        <v>634</v>
      </c>
      <c r="G102" s="18"/>
      <c r="H102" s="19" t="s">
        <v>703</v>
      </c>
    </row>
    <row r="103" spans="1:8" x14ac:dyDescent="0.3">
      <c r="A103" s="7" t="s">
        <v>98</v>
      </c>
      <c r="B103" s="7" t="s">
        <v>323</v>
      </c>
      <c r="C103" s="40">
        <v>224.5</v>
      </c>
      <c r="E103" s="15" t="s">
        <v>640</v>
      </c>
      <c r="F103" s="17" t="s">
        <v>634</v>
      </c>
      <c r="G103" s="18"/>
      <c r="H103" s="19" t="s">
        <v>512</v>
      </c>
    </row>
    <row r="104" spans="1:8" x14ac:dyDescent="0.3">
      <c r="A104" s="7" t="s">
        <v>99</v>
      </c>
      <c r="B104" s="7" t="s">
        <v>324</v>
      </c>
      <c r="C104" s="40" t="s">
        <v>11</v>
      </c>
      <c r="E104" s="15"/>
      <c r="F104" s="17"/>
      <c r="G104" s="18"/>
      <c r="H104" s="19"/>
    </row>
    <row r="105" spans="1:8" x14ac:dyDescent="0.3">
      <c r="A105" s="7" t="s">
        <v>111</v>
      </c>
      <c r="B105" s="7" t="s">
        <v>327</v>
      </c>
      <c r="C105" s="40">
        <v>27.8</v>
      </c>
      <c r="E105" s="15" t="s">
        <v>641</v>
      </c>
      <c r="F105" s="17" t="s">
        <v>634</v>
      </c>
      <c r="G105" s="18"/>
      <c r="H105" s="19" t="s">
        <v>513</v>
      </c>
    </row>
    <row r="106" spans="1:8" x14ac:dyDescent="0.3">
      <c r="A106" s="7" t="s">
        <v>100</v>
      </c>
      <c r="B106" s="7" t="s">
        <v>328</v>
      </c>
      <c r="C106" s="40">
        <v>864.2</v>
      </c>
      <c r="E106" s="15" t="s">
        <v>635</v>
      </c>
      <c r="F106" s="15" t="s">
        <v>634</v>
      </c>
      <c r="G106" s="18"/>
      <c r="H106" s="19" t="s">
        <v>704</v>
      </c>
    </row>
    <row r="107" spans="1:8" x14ac:dyDescent="0.3">
      <c r="A107" s="7" t="s">
        <v>101</v>
      </c>
      <c r="B107" s="7" t="s">
        <v>329</v>
      </c>
      <c r="C107" s="40" t="s">
        <v>11</v>
      </c>
      <c r="E107" s="15"/>
      <c r="F107" s="17"/>
      <c r="G107" s="18"/>
      <c r="H107" s="19"/>
    </row>
    <row r="108" spans="1:8" x14ac:dyDescent="0.3">
      <c r="A108" s="7" t="s">
        <v>102</v>
      </c>
      <c r="B108" s="7" t="s">
        <v>330</v>
      </c>
      <c r="C108" s="40">
        <v>376.7</v>
      </c>
      <c r="E108" s="15" t="s">
        <v>637</v>
      </c>
      <c r="F108" s="15" t="s">
        <v>634</v>
      </c>
      <c r="G108" s="16"/>
      <c r="H108" s="19" t="s">
        <v>705</v>
      </c>
    </row>
    <row r="109" spans="1:8" x14ac:dyDescent="0.3">
      <c r="A109" s="7" t="s">
        <v>103</v>
      </c>
      <c r="B109" s="7" t="s">
        <v>331</v>
      </c>
      <c r="C109" s="40" t="s">
        <v>11</v>
      </c>
      <c r="E109" s="15"/>
      <c r="F109" s="17"/>
      <c r="G109" s="18"/>
      <c r="H109" s="19"/>
    </row>
    <row r="110" spans="1:8" x14ac:dyDescent="0.3">
      <c r="A110" s="7" t="s">
        <v>104</v>
      </c>
      <c r="B110" s="7" t="s">
        <v>332</v>
      </c>
      <c r="C110" s="40" t="s">
        <v>11</v>
      </c>
      <c r="E110" s="15"/>
      <c r="F110" s="17"/>
      <c r="G110" s="18"/>
      <c r="H110" s="19"/>
    </row>
    <row r="111" spans="1:8" x14ac:dyDescent="0.3">
      <c r="A111" s="7" t="s">
        <v>105</v>
      </c>
      <c r="B111" s="7" t="s">
        <v>333</v>
      </c>
      <c r="C111" s="40">
        <v>176.8</v>
      </c>
      <c r="E111" s="15" t="s">
        <v>640</v>
      </c>
      <c r="F111" s="17" t="s">
        <v>634</v>
      </c>
      <c r="G111" s="18"/>
      <c r="H111" s="19" t="s">
        <v>515</v>
      </c>
    </row>
    <row r="112" spans="1:8" x14ac:dyDescent="0.3">
      <c r="A112" s="7" t="s">
        <v>119</v>
      </c>
      <c r="B112" s="7" t="s">
        <v>334</v>
      </c>
      <c r="C112" s="40" t="s">
        <v>11</v>
      </c>
      <c r="E112" s="15"/>
      <c r="F112" s="17"/>
      <c r="G112" s="18"/>
      <c r="H112" s="19"/>
    </row>
    <row r="113" spans="1:8" x14ac:dyDescent="0.3">
      <c r="A113" s="7" t="s">
        <v>106</v>
      </c>
      <c r="B113" s="7" t="s">
        <v>433</v>
      </c>
      <c r="C113" s="40" t="s">
        <v>11</v>
      </c>
      <c r="E113" s="15"/>
      <c r="F113" s="15"/>
      <c r="G113" s="16"/>
      <c r="H113" s="19"/>
    </row>
    <row r="114" spans="1:8" x14ac:dyDescent="0.3">
      <c r="A114" s="7" t="s">
        <v>107</v>
      </c>
      <c r="B114" s="7" t="s">
        <v>335</v>
      </c>
      <c r="C114" s="40">
        <v>271.2</v>
      </c>
      <c r="E114" s="15" t="s">
        <v>637</v>
      </c>
      <c r="F114" s="15" t="s">
        <v>634</v>
      </c>
      <c r="G114" s="16"/>
      <c r="H114" s="19" t="s">
        <v>706</v>
      </c>
    </row>
    <row r="115" spans="1:8" x14ac:dyDescent="0.3">
      <c r="A115" s="7" t="s">
        <v>108</v>
      </c>
      <c r="B115" s="7" t="s">
        <v>336</v>
      </c>
      <c r="C115" s="40" t="s">
        <v>11</v>
      </c>
      <c r="E115" s="15"/>
      <c r="F115" s="15"/>
      <c r="G115" s="16"/>
      <c r="H115" s="19"/>
    </row>
    <row r="116" spans="1:8" x14ac:dyDescent="0.3">
      <c r="A116" s="7" t="s">
        <v>109</v>
      </c>
      <c r="B116" s="7" t="s">
        <v>337</v>
      </c>
      <c r="C116" s="40" t="s">
        <v>11</v>
      </c>
      <c r="E116" s="15"/>
      <c r="F116" s="17"/>
      <c r="G116" s="18"/>
      <c r="H116" s="19"/>
    </row>
    <row r="117" spans="1:8" x14ac:dyDescent="0.3">
      <c r="A117" s="7" t="s">
        <v>110</v>
      </c>
      <c r="B117" s="7" t="s">
        <v>338</v>
      </c>
      <c r="C117" s="40">
        <v>68.5</v>
      </c>
      <c r="E117" s="15" t="s">
        <v>663</v>
      </c>
      <c r="F117" s="17" t="s">
        <v>634</v>
      </c>
      <c r="G117" s="18"/>
      <c r="H117" s="19" t="s">
        <v>517</v>
      </c>
    </row>
    <row r="118" spans="1:8" x14ac:dyDescent="0.3">
      <c r="A118" s="7" t="s">
        <v>126</v>
      </c>
      <c r="B118" s="7" t="s">
        <v>339</v>
      </c>
      <c r="C118" s="40">
        <v>78.8</v>
      </c>
      <c r="E118" s="15" t="s">
        <v>640</v>
      </c>
      <c r="F118" s="17" t="s">
        <v>634</v>
      </c>
      <c r="G118" s="18"/>
      <c r="H118" s="19" t="s">
        <v>518</v>
      </c>
    </row>
    <row r="119" spans="1:8" x14ac:dyDescent="0.3">
      <c r="A119" s="7" t="s">
        <v>112</v>
      </c>
      <c r="B119" s="7" t="s">
        <v>340</v>
      </c>
      <c r="C119" s="40">
        <v>156.5</v>
      </c>
      <c r="E119" s="15" t="s">
        <v>635</v>
      </c>
      <c r="F119" s="17" t="s">
        <v>634</v>
      </c>
      <c r="G119" s="18"/>
      <c r="H119" s="19" t="s">
        <v>519</v>
      </c>
    </row>
    <row r="120" spans="1:8" x14ac:dyDescent="0.3">
      <c r="A120" s="7" t="s">
        <v>113</v>
      </c>
      <c r="B120" s="7" t="s">
        <v>341</v>
      </c>
      <c r="C120" s="40">
        <v>8.1</v>
      </c>
      <c r="E120" s="15" t="s">
        <v>635</v>
      </c>
      <c r="F120" s="17" t="s">
        <v>634</v>
      </c>
      <c r="G120" s="18"/>
      <c r="H120" s="19" t="s">
        <v>664</v>
      </c>
    </row>
    <row r="121" spans="1:8" x14ac:dyDescent="0.3">
      <c r="A121" s="7" t="s">
        <v>114</v>
      </c>
      <c r="B121" s="7" t="s">
        <v>342</v>
      </c>
      <c r="C121" s="40">
        <v>283.89999999999998</v>
      </c>
      <c r="E121" s="15" t="s">
        <v>641</v>
      </c>
      <c r="F121" s="15" t="s">
        <v>634</v>
      </c>
      <c r="G121" s="16"/>
      <c r="H121" s="19" t="s">
        <v>521</v>
      </c>
    </row>
    <row r="122" spans="1:8" x14ac:dyDescent="0.3">
      <c r="A122" s="7" t="s">
        <v>115</v>
      </c>
      <c r="B122" s="7" t="s">
        <v>343</v>
      </c>
      <c r="C122" s="40" t="s">
        <v>11</v>
      </c>
      <c r="E122" s="15"/>
      <c r="F122" s="17"/>
      <c r="G122" s="18"/>
      <c r="H122" s="19"/>
    </row>
    <row r="123" spans="1:8" x14ac:dyDescent="0.3">
      <c r="A123" s="7" t="s">
        <v>116</v>
      </c>
      <c r="B123" s="7" t="s">
        <v>344</v>
      </c>
      <c r="C123" s="40">
        <v>7.4</v>
      </c>
      <c r="E123" s="15" t="s">
        <v>645</v>
      </c>
      <c r="F123" s="17" t="s">
        <v>634</v>
      </c>
      <c r="G123" s="18"/>
      <c r="H123" s="19" t="s">
        <v>522</v>
      </c>
    </row>
    <row r="124" spans="1:8" x14ac:dyDescent="0.3">
      <c r="A124" s="7" t="s">
        <v>133</v>
      </c>
      <c r="B124" s="7" t="s">
        <v>345</v>
      </c>
      <c r="C124" s="40" t="s">
        <v>11</v>
      </c>
      <c r="E124" s="15"/>
      <c r="F124" s="17"/>
      <c r="G124" s="18"/>
      <c r="H124" s="19"/>
    </row>
    <row r="125" spans="1:8" x14ac:dyDescent="0.3">
      <c r="A125" s="7" t="s">
        <v>117</v>
      </c>
      <c r="B125" s="7" t="s">
        <v>346</v>
      </c>
      <c r="C125" s="40">
        <v>57.1</v>
      </c>
      <c r="E125" s="15" t="s">
        <v>638</v>
      </c>
      <c r="F125" s="17" t="s">
        <v>634</v>
      </c>
      <c r="G125" s="18"/>
      <c r="H125" s="19" t="s">
        <v>523</v>
      </c>
    </row>
    <row r="126" spans="1:8" x14ac:dyDescent="0.3">
      <c r="A126" s="7" t="s">
        <v>136</v>
      </c>
      <c r="B126" s="7" t="s">
        <v>347</v>
      </c>
      <c r="C126" s="40" t="s">
        <v>11</v>
      </c>
      <c r="E126" s="15"/>
      <c r="F126" s="17"/>
      <c r="G126" s="18"/>
      <c r="H126" s="19"/>
    </row>
    <row r="127" spans="1:8" x14ac:dyDescent="0.3">
      <c r="A127" s="7" t="s">
        <v>118</v>
      </c>
      <c r="B127" s="7" t="s">
        <v>434</v>
      </c>
      <c r="C127" s="40" t="s">
        <v>11</v>
      </c>
      <c r="E127" s="15"/>
      <c r="F127" s="15"/>
      <c r="G127" s="16"/>
      <c r="H127" s="19"/>
    </row>
    <row r="128" spans="1:8" x14ac:dyDescent="0.3">
      <c r="A128" s="7" t="s">
        <v>120</v>
      </c>
      <c r="B128" s="7" t="s">
        <v>349</v>
      </c>
      <c r="C128" s="40">
        <v>89.7</v>
      </c>
      <c r="D128" s="7" t="s">
        <v>15</v>
      </c>
      <c r="E128" s="15" t="s">
        <v>638</v>
      </c>
      <c r="F128" s="17" t="s">
        <v>644</v>
      </c>
      <c r="G128" s="18" t="s">
        <v>460</v>
      </c>
      <c r="H128" s="19" t="s">
        <v>524</v>
      </c>
    </row>
    <row r="129" spans="1:8" x14ac:dyDescent="0.3">
      <c r="A129" s="7" t="s">
        <v>121</v>
      </c>
      <c r="B129" s="7" t="s">
        <v>350</v>
      </c>
      <c r="C129" s="40">
        <v>78.400000000000006</v>
      </c>
      <c r="E129" s="15" t="s">
        <v>635</v>
      </c>
      <c r="F129" s="17" t="s">
        <v>634</v>
      </c>
      <c r="G129" s="18"/>
      <c r="H129" s="19" t="s">
        <v>642</v>
      </c>
    </row>
    <row r="130" spans="1:8" x14ac:dyDescent="0.3">
      <c r="A130" s="7" t="s">
        <v>122</v>
      </c>
      <c r="B130" s="7" t="s">
        <v>351</v>
      </c>
      <c r="C130" s="40">
        <v>0</v>
      </c>
      <c r="E130" s="15" t="s">
        <v>637</v>
      </c>
      <c r="F130" s="17" t="s">
        <v>634</v>
      </c>
      <c r="G130" s="18"/>
      <c r="H130" s="19" t="s">
        <v>665</v>
      </c>
    </row>
    <row r="131" spans="1:8" x14ac:dyDescent="0.3">
      <c r="A131" s="7" t="s">
        <v>123</v>
      </c>
      <c r="B131" s="7" t="s">
        <v>352</v>
      </c>
      <c r="C131" s="40">
        <v>82.9</v>
      </c>
      <c r="D131" s="7" t="s">
        <v>15</v>
      </c>
      <c r="E131" s="15" t="s">
        <v>637</v>
      </c>
      <c r="F131" s="17" t="s">
        <v>644</v>
      </c>
      <c r="G131" s="18" t="s">
        <v>460</v>
      </c>
      <c r="H131" s="19" t="s">
        <v>707</v>
      </c>
    </row>
    <row r="132" spans="1:8" x14ac:dyDescent="0.3">
      <c r="A132" s="7" t="s">
        <v>124</v>
      </c>
      <c r="B132" s="7" t="s">
        <v>353</v>
      </c>
      <c r="C132" s="40">
        <v>17.399999999999999</v>
      </c>
      <c r="D132" s="7" t="s">
        <v>15</v>
      </c>
      <c r="E132" s="15" t="s">
        <v>694</v>
      </c>
      <c r="F132" s="17" t="s">
        <v>644</v>
      </c>
      <c r="G132" s="18" t="s">
        <v>460</v>
      </c>
      <c r="H132" s="19" t="s">
        <v>708</v>
      </c>
    </row>
    <row r="133" spans="1:8" x14ac:dyDescent="0.3">
      <c r="A133" s="7" t="s">
        <v>125</v>
      </c>
      <c r="B133" s="7" t="s">
        <v>354</v>
      </c>
      <c r="C133" s="40">
        <v>2.2999999999999998</v>
      </c>
      <c r="D133" s="7" t="s">
        <v>15</v>
      </c>
      <c r="E133" s="15" t="s">
        <v>638</v>
      </c>
      <c r="F133" s="17" t="s">
        <v>668</v>
      </c>
      <c r="G133" s="18" t="s">
        <v>530</v>
      </c>
      <c r="H133" s="19" t="s">
        <v>531</v>
      </c>
    </row>
    <row r="134" spans="1:8" x14ac:dyDescent="0.3">
      <c r="A134" s="7" t="s">
        <v>127</v>
      </c>
      <c r="B134" s="7" t="s">
        <v>355</v>
      </c>
      <c r="C134" s="40">
        <v>92.8</v>
      </c>
      <c r="E134" s="15" t="s">
        <v>661</v>
      </c>
      <c r="F134" s="17" t="s">
        <v>634</v>
      </c>
      <c r="G134" s="18"/>
      <c r="H134" s="19" t="s">
        <v>532</v>
      </c>
    </row>
    <row r="135" spans="1:8" x14ac:dyDescent="0.3">
      <c r="A135" s="7" t="s">
        <v>128</v>
      </c>
      <c r="B135" s="7" t="s">
        <v>356</v>
      </c>
      <c r="C135" s="40" t="s">
        <v>11</v>
      </c>
      <c r="E135" s="15"/>
      <c r="F135" s="17"/>
      <c r="G135" s="18"/>
      <c r="H135" s="19"/>
    </row>
    <row r="136" spans="1:8" x14ac:dyDescent="0.3">
      <c r="A136" s="7" t="s">
        <v>129</v>
      </c>
      <c r="B136" s="7" t="s">
        <v>358</v>
      </c>
      <c r="C136" s="40">
        <v>105.2</v>
      </c>
      <c r="E136" s="15" t="s">
        <v>709</v>
      </c>
      <c r="F136" s="17" t="s">
        <v>634</v>
      </c>
      <c r="G136" s="18"/>
      <c r="H136" s="19" t="s">
        <v>710</v>
      </c>
    </row>
    <row r="137" spans="1:8" x14ac:dyDescent="0.3">
      <c r="A137" s="7" t="s">
        <v>632</v>
      </c>
      <c r="B137" s="7" t="s">
        <v>359</v>
      </c>
      <c r="C137" s="40" t="s">
        <v>11</v>
      </c>
      <c r="E137" s="15"/>
      <c r="F137" s="15"/>
      <c r="G137" s="16"/>
      <c r="H137" s="19"/>
    </row>
    <row r="138" spans="1:8" x14ac:dyDescent="0.3">
      <c r="A138" s="7" t="s">
        <v>131</v>
      </c>
      <c r="B138" s="7" t="s">
        <v>360</v>
      </c>
      <c r="C138" s="40">
        <v>91.3</v>
      </c>
      <c r="E138" s="15" t="s">
        <v>670</v>
      </c>
      <c r="F138" s="15" t="s">
        <v>634</v>
      </c>
      <c r="G138" s="16"/>
      <c r="H138" s="19" t="s">
        <v>534</v>
      </c>
    </row>
    <row r="139" spans="1:8" x14ac:dyDescent="0.3">
      <c r="A139" s="7" t="s">
        <v>132</v>
      </c>
      <c r="B139" s="7" t="s">
        <v>361</v>
      </c>
      <c r="C139" s="40">
        <v>100</v>
      </c>
      <c r="E139" s="15" t="s">
        <v>661</v>
      </c>
      <c r="F139" s="17" t="s">
        <v>634</v>
      </c>
      <c r="G139" s="18"/>
      <c r="H139" s="19" t="s">
        <v>535</v>
      </c>
    </row>
    <row r="140" spans="1:8" x14ac:dyDescent="0.3">
      <c r="A140" s="7" t="s">
        <v>134</v>
      </c>
      <c r="B140" s="7" t="s">
        <v>362</v>
      </c>
      <c r="C140" s="40">
        <v>17.2</v>
      </c>
      <c r="E140" s="15" t="s">
        <v>640</v>
      </c>
      <c r="F140" s="17" t="s">
        <v>634</v>
      </c>
      <c r="G140" s="18"/>
      <c r="H140" s="19" t="s">
        <v>536</v>
      </c>
    </row>
    <row r="141" spans="1:8" x14ac:dyDescent="0.3">
      <c r="A141" s="7" t="s">
        <v>135</v>
      </c>
      <c r="B141" s="7" t="s">
        <v>363</v>
      </c>
      <c r="C141" s="40" t="s">
        <v>11</v>
      </c>
      <c r="E141" s="15"/>
      <c r="F141" s="17"/>
      <c r="G141" s="18"/>
      <c r="H141" s="19"/>
    </row>
    <row r="142" spans="1:8" x14ac:dyDescent="0.3">
      <c r="A142" s="7" t="s">
        <v>153</v>
      </c>
      <c r="B142" s="7" t="s">
        <v>357</v>
      </c>
      <c r="C142" s="40" t="s">
        <v>11</v>
      </c>
      <c r="E142" s="15"/>
      <c r="F142" s="17"/>
      <c r="G142" s="18"/>
      <c r="H142" s="19"/>
    </row>
    <row r="143" spans="1:8" x14ac:dyDescent="0.3">
      <c r="A143" s="7" t="s">
        <v>137</v>
      </c>
      <c r="B143" s="7" t="s">
        <v>364</v>
      </c>
      <c r="C143" s="40">
        <v>28.3</v>
      </c>
      <c r="E143" s="15" t="s">
        <v>637</v>
      </c>
      <c r="F143" s="17" t="s">
        <v>634</v>
      </c>
      <c r="G143" s="18"/>
      <c r="H143" s="19" t="s">
        <v>711</v>
      </c>
    </row>
    <row r="144" spans="1:8" x14ac:dyDescent="0.3">
      <c r="A144" s="7" t="s">
        <v>138</v>
      </c>
      <c r="B144" s="7" t="s">
        <v>365</v>
      </c>
      <c r="C144" s="40" t="s">
        <v>11</v>
      </c>
      <c r="E144" s="15"/>
      <c r="F144" s="15"/>
      <c r="G144" s="16"/>
      <c r="H144" s="19"/>
    </row>
    <row r="145" spans="1:8" x14ac:dyDescent="0.3">
      <c r="A145" s="7" t="s">
        <v>139</v>
      </c>
      <c r="B145" s="7" t="s">
        <v>366</v>
      </c>
      <c r="C145" s="40">
        <v>13.3</v>
      </c>
      <c r="E145" s="15" t="s">
        <v>658</v>
      </c>
      <c r="F145" s="17" t="s">
        <v>634</v>
      </c>
      <c r="G145" s="18"/>
      <c r="H145" s="19" t="s">
        <v>537</v>
      </c>
    </row>
    <row r="146" spans="1:8" x14ac:dyDescent="0.3">
      <c r="A146" s="7" t="s">
        <v>140</v>
      </c>
      <c r="B146" s="7" t="s">
        <v>367</v>
      </c>
      <c r="C146" s="40" t="s">
        <v>11</v>
      </c>
      <c r="E146" s="15"/>
      <c r="F146" s="17"/>
      <c r="G146" s="18"/>
      <c r="H146" s="19"/>
    </row>
    <row r="147" spans="1:8" x14ac:dyDescent="0.3">
      <c r="A147" s="7" t="s">
        <v>159</v>
      </c>
      <c r="B147" s="7" t="s">
        <v>368</v>
      </c>
      <c r="C147" s="40" t="s">
        <v>11</v>
      </c>
      <c r="E147" s="15"/>
      <c r="F147" s="17"/>
      <c r="G147" s="18"/>
      <c r="H147" s="19"/>
    </row>
    <row r="148" spans="1:8" x14ac:dyDescent="0.3">
      <c r="A148" s="7" t="s">
        <v>141</v>
      </c>
      <c r="B148" s="7" t="s">
        <v>369</v>
      </c>
      <c r="C148" s="40">
        <v>69.8</v>
      </c>
      <c r="E148" s="15" t="s">
        <v>694</v>
      </c>
      <c r="F148" s="17" t="s">
        <v>634</v>
      </c>
      <c r="G148" s="18"/>
      <c r="H148" s="19" t="s">
        <v>712</v>
      </c>
    </row>
    <row r="149" spans="1:8" x14ac:dyDescent="0.3">
      <c r="A149" s="7" t="s">
        <v>142</v>
      </c>
      <c r="B149" s="7" t="s">
        <v>370</v>
      </c>
      <c r="C149" s="40" t="s">
        <v>11</v>
      </c>
      <c r="E149" s="15"/>
      <c r="F149" s="17"/>
      <c r="G149" s="18"/>
      <c r="H149" s="19"/>
    </row>
    <row r="150" spans="1:8" x14ac:dyDescent="0.3">
      <c r="A150" s="7" t="s">
        <v>143</v>
      </c>
      <c r="B150" s="7" t="s">
        <v>371</v>
      </c>
      <c r="C150" s="40">
        <v>33.1</v>
      </c>
      <c r="E150" s="15" t="s">
        <v>694</v>
      </c>
      <c r="F150" s="17" t="s">
        <v>634</v>
      </c>
      <c r="G150" s="18"/>
      <c r="H150" s="19" t="s">
        <v>713</v>
      </c>
    </row>
    <row r="151" spans="1:8" x14ac:dyDescent="0.3">
      <c r="A151" s="7" t="s">
        <v>144</v>
      </c>
      <c r="B151" s="7" t="s">
        <v>372</v>
      </c>
      <c r="C151" s="40">
        <v>84.9</v>
      </c>
      <c r="E151" s="15" t="s">
        <v>640</v>
      </c>
      <c r="F151" s="17" t="s">
        <v>634</v>
      </c>
      <c r="G151" s="18"/>
      <c r="H151" s="19" t="s">
        <v>540</v>
      </c>
    </row>
    <row r="152" spans="1:8" x14ac:dyDescent="0.3">
      <c r="A152" s="7" t="s">
        <v>145</v>
      </c>
      <c r="B152" s="7" t="s">
        <v>373</v>
      </c>
      <c r="C152" s="40">
        <v>8.1</v>
      </c>
      <c r="E152" s="15" t="s">
        <v>635</v>
      </c>
      <c r="F152" s="17" t="s">
        <v>634</v>
      </c>
      <c r="G152" s="18"/>
      <c r="H152" s="19" t="s">
        <v>541</v>
      </c>
    </row>
    <row r="153" spans="1:8" x14ac:dyDescent="0.3">
      <c r="A153" s="7" t="s">
        <v>146</v>
      </c>
      <c r="B153" s="7" t="s">
        <v>374</v>
      </c>
      <c r="C153" s="40">
        <v>210</v>
      </c>
      <c r="E153" s="15" t="s">
        <v>637</v>
      </c>
      <c r="F153" s="17" t="s">
        <v>634</v>
      </c>
      <c r="G153" s="18"/>
      <c r="H153" s="19" t="s">
        <v>642</v>
      </c>
    </row>
    <row r="154" spans="1:8" x14ac:dyDescent="0.3">
      <c r="A154" s="7" t="s">
        <v>147</v>
      </c>
      <c r="B154" s="7" t="s">
        <v>375</v>
      </c>
      <c r="C154" s="40" t="s">
        <v>11</v>
      </c>
      <c r="E154" s="15"/>
      <c r="F154" s="15"/>
      <c r="G154" s="16"/>
      <c r="H154" s="19"/>
    </row>
    <row r="155" spans="1:8" x14ac:dyDescent="0.3">
      <c r="A155" s="7" t="s">
        <v>148</v>
      </c>
      <c r="B155" s="7" t="s">
        <v>376</v>
      </c>
      <c r="C155" s="40" t="s">
        <v>11</v>
      </c>
      <c r="E155" s="15"/>
      <c r="F155" s="17"/>
      <c r="G155" s="18"/>
      <c r="H155" s="19"/>
    </row>
    <row r="156" spans="1:8" x14ac:dyDescent="0.3">
      <c r="A156" s="7" t="s">
        <v>169</v>
      </c>
      <c r="B156" s="7" t="s">
        <v>326</v>
      </c>
      <c r="C156" s="40" t="s">
        <v>11</v>
      </c>
      <c r="E156" s="15"/>
      <c r="F156" s="17"/>
      <c r="G156" s="18"/>
      <c r="H156" s="19"/>
    </row>
    <row r="157" spans="1:8" x14ac:dyDescent="0.3">
      <c r="A157" s="20" t="s">
        <v>149</v>
      </c>
      <c r="B157" s="20" t="s">
        <v>348</v>
      </c>
      <c r="C157" s="40">
        <v>90.4</v>
      </c>
      <c r="D157" s="20"/>
      <c r="E157" s="15" t="s">
        <v>637</v>
      </c>
      <c r="F157" s="17" t="s">
        <v>634</v>
      </c>
      <c r="G157" s="18"/>
      <c r="H157" s="19" t="s">
        <v>714</v>
      </c>
    </row>
    <row r="158" spans="1:8" x14ac:dyDescent="0.3">
      <c r="A158" s="7" t="s">
        <v>150</v>
      </c>
      <c r="B158" s="7" t="s">
        <v>377</v>
      </c>
      <c r="C158" s="40">
        <v>257.5</v>
      </c>
      <c r="E158" s="15" t="s">
        <v>637</v>
      </c>
      <c r="F158" s="17" t="s">
        <v>634</v>
      </c>
      <c r="G158" s="18"/>
      <c r="H158" s="19" t="s">
        <v>543</v>
      </c>
    </row>
    <row r="159" spans="1:8" x14ac:dyDescent="0.3">
      <c r="A159" s="7" t="s">
        <v>151</v>
      </c>
      <c r="B159" s="7" t="s">
        <v>378</v>
      </c>
      <c r="C159" s="40">
        <v>123.8</v>
      </c>
      <c r="E159" s="15" t="s">
        <v>638</v>
      </c>
      <c r="F159" s="15" t="s">
        <v>634</v>
      </c>
      <c r="G159" s="16"/>
      <c r="H159" s="19" t="s">
        <v>642</v>
      </c>
    </row>
    <row r="160" spans="1:8" x14ac:dyDescent="0.3">
      <c r="A160" s="7" t="s">
        <v>152</v>
      </c>
      <c r="B160" s="7" t="s">
        <v>379</v>
      </c>
      <c r="C160" s="40">
        <v>45.5</v>
      </c>
      <c r="E160" s="15" t="s">
        <v>640</v>
      </c>
      <c r="F160" s="17" t="s">
        <v>634</v>
      </c>
      <c r="G160" s="18"/>
      <c r="H160" s="19" t="s">
        <v>545</v>
      </c>
    </row>
    <row r="161" spans="1:8" x14ac:dyDescent="0.3">
      <c r="A161" s="7" t="s">
        <v>175</v>
      </c>
      <c r="B161" s="7" t="s">
        <v>380</v>
      </c>
      <c r="C161" s="40">
        <v>44.6</v>
      </c>
      <c r="E161" s="15" t="s">
        <v>637</v>
      </c>
      <c r="F161" s="17" t="s">
        <v>634</v>
      </c>
      <c r="G161" s="18"/>
      <c r="H161" s="19" t="s">
        <v>546</v>
      </c>
    </row>
    <row r="162" spans="1:8" x14ac:dyDescent="0.3">
      <c r="A162" s="7" t="s">
        <v>154</v>
      </c>
      <c r="B162" s="7" t="s">
        <v>381</v>
      </c>
      <c r="C162" s="40">
        <v>107.8</v>
      </c>
      <c r="E162" s="15" t="s">
        <v>637</v>
      </c>
      <c r="F162" s="17" t="s">
        <v>634</v>
      </c>
      <c r="G162" s="18"/>
      <c r="H162" s="19" t="s">
        <v>547</v>
      </c>
    </row>
    <row r="163" spans="1:8" x14ac:dyDescent="0.3">
      <c r="A163" s="7" t="s">
        <v>178</v>
      </c>
      <c r="B163" s="7" t="s">
        <v>382</v>
      </c>
      <c r="C163" s="40">
        <v>84.5</v>
      </c>
      <c r="E163" s="15" t="s">
        <v>637</v>
      </c>
      <c r="F163" s="17" t="s">
        <v>634</v>
      </c>
      <c r="G163" s="18"/>
      <c r="H163" s="19" t="s">
        <v>548</v>
      </c>
    </row>
    <row r="164" spans="1:8" x14ac:dyDescent="0.3">
      <c r="A164" s="7" t="s">
        <v>155</v>
      </c>
      <c r="B164" s="7" t="s">
        <v>383</v>
      </c>
      <c r="C164" s="40" t="s">
        <v>11</v>
      </c>
      <c r="E164" s="15"/>
      <c r="F164" s="17"/>
      <c r="G164" s="18"/>
      <c r="H164" s="19"/>
    </row>
    <row r="165" spans="1:8" x14ac:dyDescent="0.3">
      <c r="A165" s="7" t="s">
        <v>156</v>
      </c>
      <c r="B165" s="7" t="s">
        <v>384</v>
      </c>
      <c r="C165" s="40" t="s">
        <v>11</v>
      </c>
      <c r="E165" s="15"/>
      <c r="F165" s="15"/>
      <c r="G165" s="16"/>
      <c r="H165" s="19"/>
    </row>
    <row r="166" spans="1:8" x14ac:dyDescent="0.3">
      <c r="A166" s="7" t="s">
        <v>157</v>
      </c>
      <c r="B166" s="7" t="s">
        <v>385</v>
      </c>
      <c r="C166" s="40" t="s">
        <v>11</v>
      </c>
      <c r="E166" s="15"/>
      <c r="F166" s="17"/>
      <c r="G166" s="18"/>
      <c r="H166" s="19"/>
    </row>
    <row r="167" spans="1:8" x14ac:dyDescent="0.3">
      <c r="A167" s="7" t="s">
        <v>158</v>
      </c>
      <c r="B167" s="7" t="s">
        <v>386</v>
      </c>
      <c r="C167" s="40" t="s">
        <v>11</v>
      </c>
      <c r="E167" s="15"/>
      <c r="F167" s="17"/>
      <c r="G167" s="18"/>
      <c r="H167" s="19"/>
    </row>
    <row r="168" spans="1:8" x14ac:dyDescent="0.3">
      <c r="A168" s="7" t="s">
        <v>160</v>
      </c>
      <c r="B168" s="7" t="s">
        <v>387</v>
      </c>
      <c r="C168" s="40">
        <v>116</v>
      </c>
      <c r="E168" s="15" t="s">
        <v>641</v>
      </c>
      <c r="F168" s="17" t="s">
        <v>634</v>
      </c>
      <c r="G168" s="18"/>
      <c r="H168" s="19" t="s">
        <v>549</v>
      </c>
    </row>
    <row r="169" spans="1:8" x14ac:dyDescent="0.3">
      <c r="A169" s="7" t="s">
        <v>161</v>
      </c>
      <c r="B169" s="7" t="s">
        <v>388</v>
      </c>
      <c r="C169" s="40">
        <v>46.3</v>
      </c>
      <c r="E169" s="15" t="s">
        <v>637</v>
      </c>
      <c r="F169" s="17" t="s">
        <v>634</v>
      </c>
      <c r="G169" s="18"/>
      <c r="H169" s="19" t="s">
        <v>715</v>
      </c>
    </row>
    <row r="170" spans="1:8" x14ac:dyDescent="0.3">
      <c r="A170" s="7" t="s">
        <v>186</v>
      </c>
      <c r="B170" s="7" t="s">
        <v>389</v>
      </c>
      <c r="C170" s="40" t="s">
        <v>11</v>
      </c>
      <c r="E170" s="15"/>
      <c r="F170" s="17"/>
      <c r="G170" s="18"/>
      <c r="H170" s="19"/>
    </row>
    <row r="171" spans="1:8" x14ac:dyDescent="0.3">
      <c r="A171" s="7" t="s">
        <v>162</v>
      </c>
      <c r="B171" s="7" t="s">
        <v>390</v>
      </c>
      <c r="C171" s="40">
        <v>57.5</v>
      </c>
      <c r="E171" s="15" t="s">
        <v>635</v>
      </c>
      <c r="F171" s="17" t="s">
        <v>634</v>
      </c>
      <c r="G171" s="18"/>
      <c r="H171" s="19" t="s">
        <v>672</v>
      </c>
    </row>
    <row r="172" spans="1:8" x14ac:dyDescent="0.3">
      <c r="A172" s="7" t="s">
        <v>163</v>
      </c>
      <c r="B172" s="7" t="s">
        <v>391</v>
      </c>
      <c r="C172" s="40" t="s">
        <v>11</v>
      </c>
      <c r="E172" s="15"/>
      <c r="F172" s="17"/>
      <c r="G172" s="18"/>
      <c r="H172" s="19"/>
    </row>
    <row r="173" spans="1:8" x14ac:dyDescent="0.3">
      <c r="A173" s="7" t="s">
        <v>164</v>
      </c>
      <c r="B173" s="7" t="s">
        <v>392</v>
      </c>
      <c r="C173" s="40">
        <v>480.2</v>
      </c>
      <c r="D173" s="7" t="s">
        <v>15</v>
      </c>
      <c r="E173" s="15" t="s">
        <v>635</v>
      </c>
      <c r="F173" s="17" t="s">
        <v>644</v>
      </c>
      <c r="G173" s="18" t="s">
        <v>460</v>
      </c>
      <c r="H173" s="19" t="s">
        <v>642</v>
      </c>
    </row>
    <row r="174" spans="1:8" x14ac:dyDescent="0.3">
      <c r="A174" s="7" t="s">
        <v>165</v>
      </c>
      <c r="B174" s="7" t="s">
        <v>393</v>
      </c>
      <c r="C174" s="40">
        <v>113.8</v>
      </c>
      <c r="D174" s="7" t="s">
        <v>15</v>
      </c>
      <c r="E174" s="15" t="s">
        <v>637</v>
      </c>
      <c r="F174" s="15" t="s">
        <v>634</v>
      </c>
      <c r="G174" s="16" t="s">
        <v>460</v>
      </c>
      <c r="H174" s="19" t="s">
        <v>642</v>
      </c>
    </row>
    <row r="175" spans="1:8" x14ac:dyDescent="0.3">
      <c r="A175" s="7" t="s">
        <v>166</v>
      </c>
      <c r="B175" s="7" t="s">
        <v>394</v>
      </c>
      <c r="C175" s="40" t="s">
        <v>11</v>
      </c>
      <c r="E175" s="15"/>
      <c r="F175" s="17"/>
      <c r="G175" s="21"/>
      <c r="H175" s="19"/>
    </row>
    <row r="176" spans="1:8" x14ac:dyDescent="0.3">
      <c r="A176" s="7" t="s">
        <v>167</v>
      </c>
      <c r="B176" s="7" t="s">
        <v>395</v>
      </c>
      <c r="C176" s="40" t="s">
        <v>11</v>
      </c>
      <c r="E176" s="15"/>
      <c r="F176" s="17"/>
      <c r="G176" s="18"/>
      <c r="H176" s="19"/>
    </row>
    <row r="177" spans="1:8" x14ac:dyDescent="0.3">
      <c r="A177" s="7" t="s">
        <v>168</v>
      </c>
      <c r="B177" s="7" t="s">
        <v>396</v>
      </c>
      <c r="C177" s="40">
        <v>72.5</v>
      </c>
      <c r="E177" s="15" t="s">
        <v>673</v>
      </c>
      <c r="F177" s="17" t="s">
        <v>634</v>
      </c>
      <c r="G177" s="18"/>
      <c r="H177" s="19" t="s">
        <v>552</v>
      </c>
    </row>
    <row r="178" spans="1:8" x14ac:dyDescent="0.3">
      <c r="A178" s="7" t="s">
        <v>170</v>
      </c>
      <c r="B178" s="7" t="s">
        <v>397</v>
      </c>
      <c r="C178" s="40" t="s">
        <v>11</v>
      </c>
      <c r="E178" s="15"/>
      <c r="F178" s="17"/>
      <c r="G178" s="18"/>
      <c r="H178" s="19"/>
    </row>
    <row r="179" spans="1:8" x14ac:dyDescent="0.3">
      <c r="A179" s="7" t="s">
        <v>171</v>
      </c>
      <c r="B179" s="7" t="s">
        <v>398</v>
      </c>
      <c r="C179" s="40" t="s">
        <v>11</v>
      </c>
      <c r="E179" s="15"/>
      <c r="F179" s="15"/>
      <c r="G179" s="16"/>
      <c r="H179" s="19"/>
    </row>
    <row r="180" spans="1:8" x14ac:dyDescent="0.3">
      <c r="A180" s="7" t="s">
        <v>172</v>
      </c>
      <c r="B180" s="7" t="s">
        <v>399</v>
      </c>
      <c r="C180" s="40">
        <v>162.30000000000001</v>
      </c>
      <c r="E180" s="15" t="s">
        <v>633</v>
      </c>
      <c r="F180" s="17" t="s">
        <v>634</v>
      </c>
      <c r="G180" s="18"/>
      <c r="H180" s="19" t="s">
        <v>553</v>
      </c>
    </row>
    <row r="181" spans="1:8" x14ac:dyDescent="0.3">
      <c r="A181" s="7" t="s">
        <v>173</v>
      </c>
      <c r="B181" s="7" t="s">
        <v>400</v>
      </c>
      <c r="C181" s="40">
        <v>165.3</v>
      </c>
      <c r="E181" s="15" t="s">
        <v>640</v>
      </c>
      <c r="F181" s="17" t="s">
        <v>634</v>
      </c>
      <c r="G181" s="18"/>
      <c r="H181" s="19" t="s">
        <v>554</v>
      </c>
    </row>
    <row r="182" spans="1:8" x14ac:dyDescent="0.3">
      <c r="A182" s="7" t="s">
        <v>174</v>
      </c>
      <c r="B182" s="7" t="s">
        <v>401</v>
      </c>
      <c r="C182" s="40">
        <v>3.3</v>
      </c>
      <c r="E182" s="15" t="s">
        <v>640</v>
      </c>
      <c r="F182" s="17" t="s">
        <v>634</v>
      </c>
      <c r="G182" s="18"/>
      <c r="H182" s="19" t="s">
        <v>505</v>
      </c>
    </row>
    <row r="183" spans="1:8" x14ac:dyDescent="0.3">
      <c r="A183" s="7" t="s">
        <v>176</v>
      </c>
      <c r="B183" s="7" t="s">
        <v>402</v>
      </c>
      <c r="C183" s="40">
        <v>489.4</v>
      </c>
      <c r="E183" s="15" t="s">
        <v>694</v>
      </c>
      <c r="F183" s="17" t="s">
        <v>634</v>
      </c>
      <c r="G183" s="18"/>
      <c r="H183" s="19" t="s">
        <v>716</v>
      </c>
    </row>
    <row r="184" spans="1:8" x14ac:dyDescent="0.3">
      <c r="A184" s="7" t="s">
        <v>177</v>
      </c>
      <c r="B184" s="7" t="s">
        <v>403</v>
      </c>
      <c r="C184" s="40" t="s">
        <v>11</v>
      </c>
      <c r="E184" s="15"/>
      <c r="F184" s="15"/>
      <c r="G184" s="16"/>
      <c r="H184" s="19"/>
    </row>
    <row r="185" spans="1:8" x14ac:dyDescent="0.3">
      <c r="A185" s="7" t="s">
        <v>179</v>
      </c>
      <c r="B185" s="7" t="s">
        <v>404</v>
      </c>
      <c r="C185" s="40" t="s">
        <v>11</v>
      </c>
      <c r="E185" s="15"/>
      <c r="F185" s="15"/>
      <c r="G185" s="16"/>
      <c r="H185" s="19"/>
    </row>
    <row r="186" spans="1:8" x14ac:dyDescent="0.3">
      <c r="A186" s="7" t="s">
        <v>180</v>
      </c>
      <c r="B186" s="7" t="s">
        <v>405</v>
      </c>
      <c r="C186" s="40" t="s">
        <v>11</v>
      </c>
      <c r="E186" s="15"/>
      <c r="F186" s="17"/>
      <c r="G186" s="18"/>
      <c r="H186" s="19"/>
    </row>
    <row r="187" spans="1:8" x14ac:dyDescent="0.3">
      <c r="A187" s="7" t="s">
        <v>181</v>
      </c>
      <c r="B187" s="7" t="s">
        <v>406</v>
      </c>
      <c r="C187" s="40">
        <v>158.80000000000001</v>
      </c>
      <c r="E187" s="15" t="s">
        <v>637</v>
      </c>
      <c r="F187" s="17" t="s">
        <v>634</v>
      </c>
      <c r="G187" s="18"/>
      <c r="H187" s="19" t="s">
        <v>674</v>
      </c>
    </row>
    <row r="188" spans="1:8" x14ac:dyDescent="0.3">
      <c r="A188" s="7" t="s">
        <v>182</v>
      </c>
      <c r="B188" s="7" t="s">
        <v>408</v>
      </c>
      <c r="C188" s="40">
        <v>190.9</v>
      </c>
      <c r="E188" s="15" t="s">
        <v>633</v>
      </c>
      <c r="F188" s="17" t="s">
        <v>634</v>
      </c>
      <c r="G188" s="18"/>
      <c r="H188" s="19" t="s">
        <v>557</v>
      </c>
    </row>
    <row r="189" spans="1:8" x14ac:dyDescent="0.3">
      <c r="A189" s="7" t="s">
        <v>183</v>
      </c>
      <c r="B189" s="7" t="s">
        <v>409</v>
      </c>
      <c r="C189" s="40">
        <v>256</v>
      </c>
      <c r="E189" s="15" t="s">
        <v>651</v>
      </c>
      <c r="F189" s="17" t="s">
        <v>634</v>
      </c>
      <c r="G189" s="18"/>
      <c r="H189" s="19" t="s">
        <v>558</v>
      </c>
    </row>
    <row r="190" spans="1:8" x14ac:dyDescent="0.3">
      <c r="A190" s="7" t="s">
        <v>184</v>
      </c>
      <c r="B190" s="7" t="s">
        <v>410</v>
      </c>
      <c r="C190" s="40">
        <v>56.8</v>
      </c>
      <c r="E190" s="15" t="s">
        <v>694</v>
      </c>
      <c r="F190" s="17" t="s">
        <v>634</v>
      </c>
      <c r="G190" s="18"/>
      <c r="H190" s="19" t="s">
        <v>717</v>
      </c>
    </row>
    <row r="191" spans="1:8" x14ac:dyDescent="0.3">
      <c r="A191" s="7" t="s">
        <v>205</v>
      </c>
      <c r="B191" s="7" t="s">
        <v>435</v>
      </c>
      <c r="C191" s="40" t="s">
        <v>11</v>
      </c>
      <c r="E191" s="17"/>
      <c r="F191" s="17"/>
      <c r="G191" s="18"/>
      <c r="H191" s="19"/>
    </row>
    <row r="192" spans="1:8" x14ac:dyDescent="0.3">
      <c r="A192" s="7" t="s">
        <v>185</v>
      </c>
      <c r="B192" s="7" t="s">
        <v>411</v>
      </c>
      <c r="C192" s="40" t="s">
        <v>11</v>
      </c>
      <c r="E192" s="15"/>
      <c r="F192" s="17"/>
      <c r="G192" s="18"/>
      <c r="H192" s="19"/>
    </row>
    <row r="193" spans="1:8" x14ac:dyDescent="0.3">
      <c r="A193" s="7" t="s">
        <v>187</v>
      </c>
      <c r="B193" s="7" t="s">
        <v>412</v>
      </c>
      <c r="C193" s="40">
        <v>170.9</v>
      </c>
      <c r="E193" s="15" t="s">
        <v>637</v>
      </c>
      <c r="F193" s="17" t="s">
        <v>634</v>
      </c>
      <c r="G193" s="18"/>
      <c r="H193" s="19" t="s">
        <v>676</v>
      </c>
    </row>
    <row r="194" spans="1:8" x14ac:dyDescent="0.3">
      <c r="A194" s="7" t="s">
        <v>188</v>
      </c>
      <c r="B194" s="7" t="s">
        <v>413</v>
      </c>
      <c r="C194" s="40">
        <v>61</v>
      </c>
      <c r="E194" s="15" t="s">
        <v>635</v>
      </c>
      <c r="F194" s="17" t="s">
        <v>634</v>
      </c>
      <c r="G194" s="18"/>
      <c r="H194" s="19" t="s">
        <v>677</v>
      </c>
    </row>
    <row r="195" spans="1:8" x14ac:dyDescent="0.3">
      <c r="A195" s="7" t="s">
        <v>586</v>
      </c>
      <c r="B195" s="7" t="s">
        <v>414</v>
      </c>
      <c r="C195" s="40">
        <v>59.8</v>
      </c>
      <c r="D195" s="7" t="s">
        <v>15</v>
      </c>
      <c r="E195" s="15" t="s">
        <v>637</v>
      </c>
      <c r="F195" s="17" t="s">
        <v>644</v>
      </c>
      <c r="G195" s="18" t="s">
        <v>460</v>
      </c>
      <c r="H195" s="19" t="s">
        <v>678</v>
      </c>
    </row>
    <row r="196" spans="1:8" x14ac:dyDescent="0.3">
      <c r="A196" s="7" t="s">
        <v>189</v>
      </c>
      <c r="B196" s="7" t="s">
        <v>415</v>
      </c>
      <c r="C196" s="40">
        <v>250.2</v>
      </c>
      <c r="D196" s="7" t="s">
        <v>15</v>
      </c>
      <c r="E196" s="15" t="s">
        <v>637</v>
      </c>
      <c r="F196" s="15" t="s">
        <v>644</v>
      </c>
      <c r="G196" s="18" t="s">
        <v>460</v>
      </c>
      <c r="H196" s="19" t="s">
        <v>642</v>
      </c>
    </row>
    <row r="197" spans="1:8" x14ac:dyDescent="0.3">
      <c r="A197" s="7" t="s">
        <v>211</v>
      </c>
      <c r="B197" s="7" t="s">
        <v>416</v>
      </c>
      <c r="C197" s="40">
        <v>164.4</v>
      </c>
      <c r="E197" s="17" t="s">
        <v>637</v>
      </c>
      <c r="F197" s="17" t="s">
        <v>634</v>
      </c>
      <c r="G197" s="18"/>
      <c r="H197" s="19" t="s">
        <v>679</v>
      </c>
    </row>
    <row r="198" spans="1:8" x14ac:dyDescent="0.3">
      <c r="A198" s="7" t="s">
        <v>190</v>
      </c>
      <c r="B198" s="7" t="s">
        <v>417</v>
      </c>
      <c r="C198" s="40" t="s">
        <v>11</v>
      </c>
      <c r="E198" s="15"/>
      <c r="F198" s="17"/>
      <c r="G198" s="18"/>
      <c r="H198" s="19"/>
    </row>
    <row r="199" spans="1:8" x14ac:dyDescent="0.3">
      <c r="A199" s="7" t="s">
        <v>191</v>
      </c>
      <c r="B199" s="7" t="s">
        <v>418</v>
      </c>
      <c r="C199" s="40">
        <v>223.6</v>
      </c>
      <c r="E199" s="15" t="s">
        <v>640</v>
      </c>
      <c r="F199" s="17" t="s">
        <v>634</v>
      </c>
      <c r="G199" s="18"/>
      <c r="H199" s="19" t="s">
        <v>565</v>
      </c>
    </row>
    <row r="200" spans="1:8" x14ac:dyDescent="0.3">
      <c r="A200" s="7" t="s">
        <v>192</v>
      </c>
      <c r="B200" s="7" t="s">
        <v>419</v>
      </c>
      <c r="C200" s="40">
        <v>651</v>
      </c>
      <c r="E200" s="15" t="s">
        <v>638</v>
      </c>
      <c r="F200" s="17" t="s">
        <v>634</v>
      </c>
      <c r="G200" s="18"/>
      <c r="H200" s="19" t="s">
        <v>566</v>
      </c>
    </row>
    <row r="201" spans="1:8" x14ac:dyDescent="0.3">
      <c r="A201" s="7" t="s">
        <v>193</v>
      </c>
      <c r="B201" s="7" t="s">
        <v>420</v>
      </c>
      <c r="C201" s="40" t="s">
        <v>11</v>
      </c>
      <c r="E201" s="15"/>
      <c r="F201" s="15"/>
      <c r="G201" s="16"/>
      <c r="H201" s="19"/>
    </row>
    <row r="202" spans="1:8" x14ac:dyDescent="0.3">
      <c r="A202" s="7" t="s">
        <v>194</v>
      </c>
      <c r="B202" s="7" t="s">
        <v>421</v>
      </c>
      <c r="C202" s="40">
        <v>66.900000000000006</v>
      </c>
      <c r="E202" s="15" t="s">
        <v>645</v>
      </c>
      <c r="F202" s="15" t="s">
        <v>634</v>
      </c>
      <c r="G202" s="16"/>
      <c r="H202" s="19" t="s">
        <v>607</v>
      </c>
    </row>
    <row r="203" spans="1:8" x14ac:dyDescent="0.3">
      <c r="A203" s="7" t="s">
        <v>195</v>
      </c>
      <c r="B203" s="7" t="s">
        <v>407</v>
      </c>
      <c r="C203" s="40">
        <v>48.5</v>
      </c>
      <c r="E203" s="15" t="s">
        <v>641</v>
      </c>
      <c r="F203" s="17" t="s">
        <v>634</v>
      </c>
      <c r="G203" s="18"/>
      <c r="H203" s="19" t="s">
        <v>567</v>
      </c>
    </row>
    <row r="204" spans="1:8" x14ac:dyDescent="0.3">
      <c r="A204" s="7" t="s">
        <v>214</v>
      </c>
      <c r="B204" s="7" t="s">
        <v>422</v>
      </c>
      <c r="C204" s="40">
        <v>77.400000000000006</v>
      </c>
      <c r="E204" s="15" t="s">
        <v>640</v>
      </c>
      <c r="F204" s="15" t="s">
        <v>634</v>
      </c>
      <c r="G204" s="16"/>
      <c r="H204" s="19" t="s">
        <v>568</v>
      </c>
    </row>
    <row r="205" spans="1:8" x14ac:dyDescent="0.3">
      <c r="A205" s="7" t="s">
        <v>196</v>
      </c>
      <c r="B205" s="7" t="s">
        <v>423</v>
      </c>
      <c r="C205" s="40">
        <v>321</v>
      </c>
      <c r="E205" s="15" t="s">
        <v>637</v>
      </c>
      <c r="F205" s="17" t="s">
        <v>634</v>
      </c>
      <c r="G205" s="18"/>
      <c r="H205" s="19" t="s">
        <v>569</v>
      </c>
    </row>
    <row r="206" spans="1:8" x14ac:dyDescent="0.3">
      <c r="A206" s="7" t="s">
        <v>197</v>
      </c>
      <c r="B206" s="7" t="s">
        <v>424</v>
      </c>
      <c r="C206" s="40">
        <v>250</v>
      </c>
      <c r="E206" s="15" t="s">
        <v>637</v>
      </c>
      <c r="F206" s="17" t="s">
        <v>634</v>
      </c>
      <c r="G206" s="18"/>
      <c r="H206" s="19" t="s">
        <v>642</v>
      </c>
    </row>
    <row r="207" spans="1:8" x14ac:dyDescent="0.3">
      <c r="A207" s="7" t="s">
        <v>198</v>
      </c>
      <c r="B207" s="7" t="s">
        <v>425</v>
      </c>
      <c r="C207" s="40" t="s">
        <v>11</v>
      </c>
      <c r="E207" s="15"/>
      <c r="F207" s="17"/>
      <c r="G207" s="18"/>
      <c r="H207" s="19"/>
    </row>
    <row r="208" spans="1:8" x14ac:dyDescent="0.3">
      <c r="A208" s="7" t="s">
        <v>199</v>
      </c>
      <c r="B208" s="7" t="s">
        <v>426</v>
      </c>
      <c r="C208" s="40">
        <v>30.6</v>
      </c>
      <c r="E208" s="15" t="s">
        <v>645</v>
      </c>
      <c r="F208" s="17" t="s">
        <v>634</v>
      </c>
      <c r="G208" s="18"/>
      <c r="H208" s="19" t="s">
        <v>571</v>
      </c>
    </row>
    <row r="209" spans="1:11" x14ac:dyDescent="0.3">
      <c r="A209" s="7" t="s">
        <v>200</v>
      </c>
      <c r="B209" s="7" t="s">
        <v>427</v>
      </c>
      <c r="C209" s="40" t="s">
        <v>11</v>
      </c>
      <c r="E209" s="15"/>
      <c r="F209" s="17"/>
      <c r="G209" s="18"/>
      <c r="H209" s="19"/>
    </row>
    <row r="210" spans="1:11" x14ac:dyDescent="0.3">
      <c r="A210" s="7" t="s">
        <v>201</v>
      </c>
      <c r="B210" s="7" t="s">
        <v>428</v>
      </c>
      <c r="C210" s="40" t="s">
        <v>11</v>
      </c>
      <c r="E210" s="15"/>
      <c r="F210" s="17"/>
      <c r="G210" s="18"/>
      <c r="H210" s="19"/>
    </row>
    <row r="211" spans="1:11" x14ac:dyDescent="0.3">
      <c r="A211" s="7" t="s">
        <v>202</v>
      </c>
      <c r="B211" s="7" t="s">
        <v>429</v>
      </c>
      <c r="C211" s="40">
        <v>65.099999999999994</v>
      </c>
      <c r="E211" s="15" t="s">
        <v>637</v>
      </c>
      <c r="F211" s="17" t="s">
        <v>634</v>
      </c>
      <c r="G211" s="18"/>
      <c r="H211" s="19" t="s">
        <v>680</v>
      </c>
    </row>
    <row r="212" spans="1:11" x14ac:dyDescent="0.3">
      <c r="A212" s="7" t="s">
        <v>203</v>
      </c>
      <c r="B212" s="7" t="s">
        <v>430</v>
      </c>
      <c r="C212" s="40" t="s">
        <v>11</v>
      </c>
      <c r="E212" s="15"/>
      <c r="F212" s="17"/>
      <c r="G212" s="18"/>
      <c r="H212" s="19"/>
    </row>
    <row r="213" spans="1:11" x14ac:dyDescent="0.3">
      <c r="E213" s="22"/>
      <c r="F213" s="23"/>
      <c r="G213" s="18"/>
    </row>
    <row r="214" spans="1:11" x14ac:dyDescent="0.3">
      <c r="A214" s="1" t="s">
        <v>215</v>
      </c>
      <c r="B214" s="35"/>
      <c r="C214" s="35"/>
      <c r="D214" s="35"/>
      <c r="E214" s="24"/>
      <c r="F214" s="24"/>
      <c r="G214" s="25"/>
    </row>
    <row r="215" spans="1:11" x14ac:dyDescent="0.3">
      <c r="A215" s="2" t="s">
        <v>208</v>
      </c>
      <c r="B215" s="36"/>
      <c r="C215" s="20">
        <v>131.79900000000001</v>
      </c>
      <c r="D215" s="36"/>
      <c r="E215" s="15" t="s">
        <v>718</v>
      </c>
      <c r="F215" s="15" t="s">
        <v>634</v>
      </c>
      <c r="G215" s="45" t="s">
        <v>580</v>
      </c>
      <c r="H215" s="7" t="s">
        <v>682</v>
      </c>
      <c r="K215" s="20"/>
    </row>
    <row r="216" spans="1:11" x14ac:dyDescent="0.3">
      <c r="A216" s="3" t="s">
        <v>210</v>
      </c>
      <c r="B216" s="37"/>
      <c r="C216" s="15">
        <v>230.28700000000001</v>
      </c>
      <c r="D216" s="37"/>
      <c r="E216" s="15" t="s">
        <v>718</v>
      </c>
      <c r="F216" s="15" t="s">
        <v>634</v>
      </c>
      <c r="G216" s="45" t="s">
        <v>719</v>
      </c>
      <c r="H216" s="7" t="s">
        <v>682</v>
      </c>
      <c r="K216" s="20"/>
    </row>
    <row r="217" spans="1:11" x14ac:dyDescent="0.3">
      <c r="A217" s="4" t="s">
        <v>226</v>
      </c>
      <c r="B217" s="38"/>
      <c r="C217" s="15">
        <v>201.578</v>
      </c>
      <c r="D217" s="38"/>
      <c r="E217" s="15" t="s">
        <v>718</v>
      </c>
      <c r="F217" s="15" t="s">
        <v>634</v>
      </c>
      <c r="G217" s="45" t="s">
        <v>583</v>
      </c>
      <c r="H217" s="7" t="s">
        <v>682</v>
      </c>
      <c r="K217" s="20"/>
    </row>
    <row r="218" spans="1:11" x14ac:dyDescent="0.3">
      <c r="A218" s="2" t="s">
        <v>227</v>
      </c>
      <c r="B218" s="36"/>
      <c r="C218" s="15">
        <v>293.41800000000001</v>
      </c>
      <c r="D218" s="36"/>
      <c r="E218" s="15" t="s">
        <v>718</v>
      </c>
      <c r="F218" s="15" t="s">
        <v>634</v>
      </c>
      <c r="G218" s="45" t="s">
        <v>684</v>
      </c>
      <c r="H218" s="7" t="s">
        <v>682</v>
      </c>
      <c r="K218" s="20"/>
    </row>
    <row r="219" spans="1:11" x14ac:dyDescent="0.3">
      <c r="A219" s="2" t="s">
        <v>209</v>
      </c>
      <c r="B219" s="36"/>
      <c r="C219" s="15">
        <v>85.213999999999999</v>
      </c>
      <c r="D219" s="36"/>
      <c r="E219" s="15" t="s">
        <v>718</v>
      </c>
      <c r="F219" s="15" t="s">
        <v>634</v>
      </c>
      <c r="G219" s="45" t="s">
        <v>581</v>
      </c>
      <c r="H219" s="7" t="s">
        <v>682</v>
      </c>
      <c r="K219" s="20"/>
    </row>
    <row r="220" spans="1:11" x14ac:dyDescent="0.3">
      <c r="A220" s="2" t="s">
        <v>206</v>
      </c>
      <c r="B220" s="36"/>
      <c r="C220" s="15">
        <v>34.197000000000003</v>
      </c>
      <c r="D220" s="36"/>
      <c r="E220" s="15" t="s">
        <v>718</v>
      </c>
      <c r="F220" s="15" t="s">
        <v>634</v>
      </c>
      <c r="G220" s="45" t="s">
        <v>685</v>
      </c>
      <c r="H220" s="7" t="s">
        <v>682</v>
      </c>
      <c r="K220" s="20"/>
    </row>
    <row r="221" spans="1:11" x14ac:dyDescent="0.3">
      <c r="A221" s="2" t="s">
        <v>212</v>
      </c>
      <c r="B221" s="36"/>
      <c r="C221" s="15" t="s">
        <v>11</v>
      </c>
      <c r="D221" s="36"/>
      <c r="E221" s="17"/>
      <c r="F221" s="17"/>
      <c r="G221" s="45"/>
      <c r="K221" s="20"/>
    </row>
    <row r="222" spans="1:11" x14ac:dyDescent="0.3">
      <c r="A222" s="2" t="s">
        <v>207</v>
      </c>
      <c r="B222" s="36"/>
      <c r="C222" s="15">
        <v>75.031999999999996</v>
      </c>
      <c r="D222" s="36"/>
      <c r="E222" s="15" t="s">
        <v>718</v>
      </c>
      <c r="F222" s="17" t="s">
        <v>634</v>
      </c>
      <c r="G222" s="45" t="s">
        <v>686</v>
      </c>
      <c r="H222" s="7" t="s">
        <v>682</v>
      </c>
      <c r="K222" s="20"/>
    </row>
    <row r="223" spans="1:11" x14ac:dyDescent="0.3">
      <c r="A223" s="3" t="s">
        <v>204</v>
      </c>
      <c r="B223" s="37"/>
      <c r="C223" s="15" t="s">
        <v>11</v>
      </c>
      <c r="D223" s="37"/>
      <c r="E223" s="15"/>
      <c r="F223" s="15"/>
      <c r="G223" s="26"/>
      <c r="K223" s="20"/>
    </row>
    <row r="224" spans="1:11" x14ac:dyDescent="0.3">
      <c r="A224" s="4" t="s">
        <v>224</v>
      </c>
      <c r="B224" s="38"/>
      <c r="C224" s="15">
        <v>96.817999999999998</v>
      </c>
      <c r="D224" s="38"/>
      <c r="E224" s="15" t="s">
        <v>718</v>
      </c>
      <c r="F224" s="15" t="s">
        <v>634</v>
      </c>
      <c r="G224" s="45" t="s">
        <v>577</v>
      </c>
      <c r="H224" s="7" t="s">
        <v>682</v>
      </c>
      <c r="K224" s="20"/>
    </row>
    <row r="225" spans="1:11" x14ac:dyDescent="0.3">
      <c r="A225" s="2" t="s">
        <v>225</v>
      </c>
      <c r="B225" s="36"/>
      <c r="C225" s="15" t="s">
        <v>11</v>
      </c>
      <c r="D225" s="36"/>
      <c r="E225" s="15"/>
      <c r="F225" s="15"/>
      <c r="G225" s="26"/>
      <c r="K225" s="20"/>
    </row>
    <row r="226" spans="1:11" x14ac:dyDescent="0.3">
      <c r="A226" s="2" t="s">
        <v>213</v>
      </c>
      <c r="B226" s="36"/>
      <c r="C226" s="15">
        <v>61.024000000000001</v>
      </c>
      <c r="D226" s="36"/>
      <c r="E226" s="15" t="s">
        <v>718</v>
      </c>
      <c r="F226" s="15" t="s">
        <v>634</v>
      </c>
      <c r="G226" s="45" t="s">
        <v>720</v>
      </c>
      <c r="H226" s="7" t="s">
        <v>682</v>
      </c>
      <c r="K226" s="20"/>
    </row>
    <row r="227" spans="1:11" x14ac:dyDescent="0.3">
      <c r="A227" s="5" t="s">
        <v>216</v>
      </c>
      <c r="B227" s="39"/>
      <c r="C227" s="27">
        <v>101.51900000000001</v>
      </c>
      <c r="D227" s="39"/>
      <c r="E227" s="27" t="s">
        <v>718</v>
      </c>
      <c r="F227" s="27" t="s">
        <v>634</v>
      </c>
      <c r="G227" s="46" t="s">
        <v>688</v>
      </c>
      <c r="H227" s="7" t="s">
        <v>682</v>
      </c>
      <c r="K227" s="20"/>
    </row>
    <row r="228" spans="1:11" x14ac:dyDescent="0.3">
      <c r="A228" s="20"/>
      <c r="B228" s="20"/>
      <c r="C228" s="20"/>
      <c r="D228" s="20"/>
      <c r="E228" s="15"/>
      <c r="F228" s="15"/>
      <c r="G228" s="15"/>
    </row>
    <row r="229" spans="1:11" x14ac:dyDescent="0.3">
      <c r="A229" s="28"/>
      <c r="B229" s="28"/>
      <c r="C229" s="28"/>
      <c r="D229" s="28"/>
      <c r="E229" s="29"/>
      <c r="F229" s="15"/>
      <c r="G229" s="15"/>
    </row>
    <row r="230" spans="1:11" x14ac:dyDescent="0.3">
      <c r="A230" s="28" t="s">
        <v>217</v>
      </c>
      <c r="B230" s="28"/>
      <c r="C230" s="29" t="s">
        <v>218</v>
      </c>
      <c r="D230" s="28"/>
      <c r="E230" s="29"/>
      <c r="F230" s="7"/>
    </row>
    <row r="231" spans="1:11" x14ac:dyDescent="0.3">
      <c r="A231" s="28"/>
      <c r="B231" s="28"/>
      <c r="C231" s="7" t="s">
        <v>219</v>
      </c>
      <c r="D231" s="28"/>
      <c r="E231" s="29"/>
      <c r="F231" s="7"/>
    </row>
    <row r="232" spans="1:11" x14ac:dyDescent="0.3">
      <c r="C232" s="7" t="s">
        <v>220</v>
      </c>
      <c r="E232" s="7"/>
      <c r="F232" s="7"/>
    </row>
    <row r="233" spans="1:11" x14ac:dyDescent="0.3">
      <c r="C233" s="29" t="s">
        <v>574</v>
      </c>
      <c r="E233" s="30"/>
      <c r="F233" s="7"/>
    </row>
    <row r="234" spans="1:11" x14ac:dyDescent="0.3">
      <c r="C234" s="29" t="s">
        <v>722</v>
      </c>
      <c r="E234" s="30"/>
      <c r="F234" s="7"/>
    </row>
    <row r="235" spans="1:11" x14ac:dyDescent="0.3">
      <c r="C235" s="29" t="s">
        <v>723</v>
      </c>
      <c r="E235" s="30"/>
      <c r="F235" s="7"/>
    </row>
    <row r="236" spans="1:11" x14ac:dyDescent="0.3">
      <c r="C236" s="29" t="s">
        <v>724</v>
      </c>
      <c r="E236" s="30"/>
      <c r="F236" s="7"/>
    </row>
    <row r="237" spans="1:11" x14ac:dyDescent="0.3">
      <c r="C237" s="29" t="s">
        <v>725</v>
      </c>
      <c r="E237" s="30"/>
      <c r="F237" s="7"/>
    </row>
    <row r="238" spans="1:11" x14ac:dyDescent="0.3">
      <c r="C238" s="29"/>
      <c r="E238" s="30"/>
      <c r="F238" s="7"/>
    </row>
    <row r="239" spans="1:11" x14ac:dyDescent="0.3">
      <c r="A239" s="6" t="s">
        <v>440</v>
      </c>
      <c r="B239" s="6"/>
      <c r="C239" s="7" t="s">
        <v>575</v>
      </c>
      <c r="D239" s="6"/>
      <c r="E239" s="7"/>
      <c r="F239" s="7"/>
    </row>
    <row r="240" spans="1:11" x14ac:dyDescent="0.3">
      <c r="E240" s="30"/>
      <c r="F240" s="7"/>
    </row>
    <row r="241" spans="1:8" x14ac:dyDescent="0.3">
      <c r="A241" s="6" t="s">
        <v>439</v>
      </c>
      <c r="B241" s="6"/>
      <c r="C241" s="6" t="s">
        <v>726</v>
      </c>
      <c r="D241" s="6"/>
      <c r="E241" s="30"/>
      <c r="F241" s="7"/>
    </row>
    <row r="242" spans="1:8" x14ac:dyDescent="0.3">
      <c r="E242" s="30"/>
      <c r="F242" s="7"/>
    </row>
    <row r="243" spans="1:8" s="11" customFormat="1" x14ac:dyDescent="0.3">
      <c r="A243" s="31" t="s">
        <v>221</v>
      </c>
      <c r="B243" s="31"/>
      <c r="C243" s="31"/>
      <c r="D243" s="31"/>
      <c r="E243" s="32"/>
    </row>
    <row r="244" spans="1:8" s="11" customFormat="1" x14ac:dyDescent="0.3">
      <c r="A244" s="6" t="s">
        <v>222</v>
      </c>
      <c r="B244" s="6"/>
      <c r="C244" s="43" t="s">
        <v>223</v>
      </c>
      <c r="D244" s="6"/>
      <c r="E244" s="33"/>
    </row>
    <row r="245" spans="1:8" x14ac:dyDescent="0.3">
      <c r="E245" s="30"/>
      <c r="F245" s="7"/>
    </row>
    <row r="246" spans="1:8" x14ac:dyDescent="0.3">
      <c r="A246" s="53"/>
      <c r="B246" s="53"/>
      <c r="C246" s="53"/>
      <c r="D246" s="53"/>
      <c r="E246" s="53"/>
      <c r="F246" s="53"/>
      <c r="G246" s="53"/>
      <c r="H246" s="53"/>
    </row>
    <row r="247" spans="1:8" x14ac:dyDescent="0.3">
      <c r="E247" s="30"/>
      <c r="F247" s="7"/>
    </row>
    <row r="248" spans="1:8" x14ac:dyDescent="0.3">
      <c r="E248" s="30"/>
      <c r="F248" s="7"/>
    </row>
    <row r="249" spans="1:8" x14ac:dyDescent="0.3">
      <c r="E249" s="30"/>
      <c r="F249" s="7"/>
    </row>
    <row r="250" spans="1:8" x14ac:dyDescent="0.3">
      <c r="E250" s="30"/>
      <c r="F250" s="7"/>
    </row>
    <row r="251" spans="1:8" x14ac:dyDescent="0.3">
      <c r="E251" s="30"/>
      <c r="F251" s="7"/>
    </row>
    <row r="252" spans="1:8" x14ac:dyDescent="0.3">
      <c r="E252" s="30"/>
      <c r="F252" s="7"/>
    </row>
    <row r="253" spans="1:8" x14ac:dyDescent="0.3">
      <c r="E253" s="30"/>
      <c r="F253" s="7"/>
    </row>
    <row r="254" spans="1:8" x14ac:dyDescent="0.3">
      <c r="E254" s="30"/>
      <c r="F254" s="7"/>
    </row>
    <row r="255" spans="1:8" x14ac:dyDescent="0.3">
      <c r="E255" s="30"/>
      <c r="F255" s="7"/>
    </row>
    <row r="256" spans="1:8" x14ac:dyDescent="0.3">
      <c r="E256" s="30"/>
      <c r="F256" s="7"/>
    </row>
    <row r="257" spans="5:6" x14ac:dyDescent="0.3">
      <c r="E257" s="30"/>
      <c r="F257" s="7"/>
    </row>
    <row r="258" spans="5:6" x14ac:dyDescent="0.3">
      <c r="E258" s="30"/>
      <c r="F258" s="7"/>
    </row>
    <row r="259" spans="5:6" x14ac:dyDescent="0.3">
      <c r="E259" s="30"/>
      <c r="F259" s="7"/>
    </row>
    <row r="260" spans="5:6" x14ac:dyDescent="0.3">
      <c r="E260" s="30"/>
      <c r="F260" s="7"/>
    </row>
    <row r="261" spans="5:6" x14ac:dyDescent="0.3">
      <c r="E261" s="30"/>
      <c r="F261" s="7"/>
    </row>
    <row r="262" spans="5:6" x14ac:dyDescent="0.3">
      <c r="E262" s="30"/>
      <c r="F262" s="7"/>
    </row>
    <row r="263" spans="5:6" x14ac:dyDescent="0.3">
      <c r="E263" s="30"/>
      <c r="F263" s="7"/>
    </row>
    <row r="264" spans="5:6" x14ac:dyDescent="0.3">
      <c r="E264" s="30"/>
      <c r="F264" s="7"/>
    </row>
    <row r="265" spans="5:6" x14ac:dyDescent="0.3">
      <c r="E265" s="30"/>
      <c r="F265" s="7"/>
    </row>
    <row r="266" spans="5:6" x14ac:dyDescent="0.3">
      <c r="E266" s="30"/>
      <c r="F266" s="7"/>
    </row>
    <row r="267" spans="5:6" x14ac:dyDescent="0.3">
      <c r="E267" s="30"/>
      <c r="F267" s="7"/>
    </row>
    <row r="268" spans="5:6" x14ac:dyDescent="0.3">
      <c r="E268" s="30"/>
      <c r="F268" s="7"/>
    </row>
    <row r="269" spans="5:6" x14ac:dyDescent="0.3">
      <c r="E269" s="30"/>
      <c r="F269" s="7"/>
    </row>
    <row r="270" spans="5:6" x14ac:dyDescent="0.3">
      <c r="E270" s="30"/>
      <c r="F270" s="7"/>
    </row>
    <row r="271" spans="5:6" x14ac:dyDescent="0.3">
      <c r="E271" s="30"/>
      <c r="F271" s="7"/>
    </row>
    <row r="272" spans="5:6" x14ac:dyDescent="0.3">
      <c r="E272" s="30"/>
      <c r="F272" s="7"/>
    </row>
    <row r="273" spans="5:6" x14ac:dyDescent="0.3">
      <c r="E273" s="30"/>
      <c r="F273" s="7"/>
    </row>
    <row r="274" spans="5:6" x14ac:dyDescent="0.3">
      <c r="E274" s="30"/>
      <c r="F274" s="7"/>
    </row>
    <row r="275" spans="5:6" x14ac:dyDescent="0.3">
      <c r="E275" s="30"/>
      <c r="F275" s="7"/>
    </row>
    <row r="276" spans="5:6" x14ac:dyDescent="0.3">
      <c r="E276" s="30"/>
      <c r="F276" s="7"/>
    </row>
    <row r="277" spans="5:6" x14ac:dyDescent="0.3">
      <c r="E277" s="30"/>
      <c r="F277" s="7"/>
    </row>
    <row r="278" spans="5:6" x14ac:dyDescent="0.3">
      <c r="E278" s="30"/>
      <c r="F278" s="7"/>
    </row>
    <row r="279" spans="5:6" x14ac:dyDescent="0.3">
      <c r="E279" s="30"/>
      <c r="F279" s="7"/>
    </row>
    <row r="280" spans="5:6" x14ac:dyDescent="0.3">
      <c r="E280" s="30"/>
      <c r="F280" s="7"/>
    </row>
    <row r="281" spans="5:6" x14ac:dyDescent="0.3">
      <c r="E281" s="30"/>
      <c r="F281" s="7"/>
    </row>
    <row r="282" spans="5:6" x14ac:dyDescent="0.3">
      <c r="E282" s="30"/>
      <c r="F282" s="7"/>
    </row>
    <row r="283" spans="5:6" x14ac:dyDescent="0.3">
      <c r="E283" s="30"/>
      <c r="F283" s="7"/>
    </row>
    <row r="284" spans="5:6" x14ac:dyDescent="0.3">
      <c r="E284" s="30"/>
      <c r="F284" s="7"/>
    </row>
    <row r="285" spans="5:6" x14ac:dyDescent="0.3">
      <c r="E285" s="30"/>
      <c r="F285" s="7"/>
    </row>
    <row r="286" spans="5:6" x14ac:dyDescent="0.3">
      <c r="E286" s="30"/>
      <c r="F286" s="7"/>
    </row>
    <row r="287" spans="5:6" x14ac:dyDescent="0.3">
      <c r="E287" s="30"/>
      <c r="F287" s="7"/>
    </row>
    <row r="288" spans="5:6" x14ac:dyDescent="0.3">
      <c r="E288" s="30"/>
      <c r="F288" s="7"/>
    </row>
    <row r="289" spans="5:6" x14ac:dyDescent="0.3">
      <c r="E289" s="30"/>
      <c r="F289" s="7"/>
    </row>
    <row r="290" spans="5:6" x14ac:dyDescent="0.3">
      <c r="E290" s="30"/>
      <c r="F290" s="7"/>
    </row>
    <row r="291" spans="5:6" x14ac:dyDescent="0.3">
      <c r="E291" s="30"/>
      <c r="F291" s="7"/>
    </row>
    <row r="292" spans="5:6" x14ac:dyDescent="0.3">
      <c r="E292" s="30"/>
      <c r="F292" s="7"/>
    </row>
  </sheetData>
  <autoFilter ref="A10:I227" xr:uid="{7CCB2D63-014C-4862-8BAD-BFC65DBE0C61}"/>
  <mergeCells count="5">
    <mergeCell ref="E1:G1"/>
    <mergeCell ref="E2:G2"/>
    <mergeCell ref="A8:B9"/>
    <mergeCell ref="C8:G8"/>
    <mergeCell ref="C9:D9"/>
  </mergeCells>
  <hyperlinks>
    <hyperlink ref="C244" r:id="rId1" xr:uid="{88D558AA-1BEC-43E7-BC89-663AB23CD042}"/>
  </hyperlinks>
  <pageMargins left="0.25" right="0.25"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801EE-FB5D-4B72-9447-33D579B55200}">
  <dimension ref="A1:Q289"/>
  <sheetViews>
    <sheetView zoomScale="85" zoomScaleNormal="85" workbookViewId="0">
      <pane xSplit="1" ySplit="10" topLeftCell="B212" activePane="bottomRight" state="frozen"/>
      <selection pane="topRight" activeCell="B1" sqref="B1"/>
      <selection pane="bottomLeft" activeCell="A12" sqref="A12"/>
      <selection pane="bottomRight" activeCell="A227" sqref="A227"/>
    </sheetView>
  </sheetViews>
  <sheetFormatPr defaultColWidth="10.28515625" defaultRowHeight="16.5" x14ac:dyDescent="0.3"/>
  <cols>
    <col min="1" max="1" width="27.7109375" style="7" customWidth="1"/>
    <col min="2" max="2" width="7" style="7" customWidth="1"/>
    <col min="3" max="3" width="11.28515625" style="7" customWidth="1"/>
    <col min="4" max="4" width="3.28515625" style="7" customWidth="1"/>
    <col min="5" max="5" width="10.28515625" style="9" customWidth="1"/>
    <col min="6" max="6" width="21.28515625" style="9" customWidth="1"/>
    <col min="7" max="7" width="21.42578125" style="7" customWidth="1"/>
    <col min="8" max="8" width="38.7109375" style="7" customWidth="1"/>
    <col min="9" max="16384" width="10.28515625" style="7"/>
  </cols>
  <sheetData>
    <row r="1" spans="1:17" ht="18" x14ac:dyDescent="0.3">
      <c r="A1" s="6"/>
      <c r="B1" s="6"/>
      <c r="C1" s="6"/>
      <c r="D1" s="6"/>
      <c r="E1" s="54"/>
      <c r="F1" s="54"/>
      <c r="G1" s="54"/>
    </row>
    <row r="2" spans="1:17" x14ac:dyDescent="0.3">
      <c r="A2" s="8"/>
      <c r="B2" s="8"/>
      <c r="C2" s="8"/>
      <c r="D2" s="8"/>
      <c r="E2" s="55"/>
      <c r="F2" s="55"/>
      <c r="G2" s="55"/>
    </row>
    <row r="3" spans="1:17" x14ac:dyDescent="0.3">
      <c r="A3" s="8"/>
      <c r="B3" s="8"/>
      <c r="C3" s="8"/>
      <c r="D3" s="8"/>
      <c r="E3" s="10"/>
      <c r="F3" s="10"/>
      <c r="G3" s="10"/>
    </row>
    <row r="4" spans="1:17" s="11" customFormat="1" ht="18.75" x14ac:dyDescent="0.3">
      <c r="A4" s="34" t="s">
        <v>233</v>
      </c>
      <c r="B4" s="34"/>
      <c r="C4" s="34"/>
      <c r="D4" s="34"/>
    </row>
    <row r="5" spans="1:17" s="11" customFormat="1" x14ac:dyDescent="0.3"/>
    <row r="6" spans="1:17" s="11" customFormat="1" x14ac:dyDescent="0.3">
      <c r="A6" s="6" t="s">
        <v>689</v>
      </c>
      <c r="B6" s="6"/>
      <c r="C6" s="6"/>
      <c r="D6" s="6"/>
    </row>
    <row r="7" spans="1:17" x14ac:dyDescent="0.3">
      <c r="A7" s="8"/>
      <c r="B7" s="8"/>
      <c r="C7" s="8"/>
      <c r="D7" s="8"/>
      <c r="E7" s="10"/>
      <c r="F7" s="10"/>
      <c r="G7" s="10"/>
    </row>
    <row r="8" spans="1:17" ht="30.75" customHeight="1" x14ac:dyDescent="0.3">
      <c r="A8" s="56" t="s">
        <v>0</v>
      </c>
      <c r="B8" s="57"/>
      <c r="C8" s="60" t="s">
        <v>441</v>
      </c>
      <c r="D8" s="61"/>
      <c r="E8" s="61"/>
      <c r="F8" s="61"/>
      <c r="G8" s="62"/>
      <c r="L8" s="60" t="s">
        <v>441</v>
      </c>
      <c r="M8" s="61"/>
      <c r="N8" s="61"/>
      <c r="O8" s="61"/>
      <c r="P8" s="62"/>
    </row>
    <row r="9" spans="1:17" ht="31.9" customHeight="1" x14ac:dyDescent="0.3">
      <c r="A9" s="58"/>
      <c r="B9" s="59"/>
      <c r="C9" s="63" t="s">
        <v>573</v>
      </c>
      <c r="D9" s="64"/>
      <c r="E9" s="42" t="s">
        <v>438</v>
      </c>
      <c r="F9" s="42" t="s">
        <v>436</v>
      </c>
      <c r="G9" s="42" t="s">
        <v>437</v>
      </c>
      <c r="H9" s="44" t="s">
        <v>1</v>
      </c>
      <c r="L9" s="63" t="s">
        <v>573</v>
      </c>
      <c r="M9" s="64"/>
      <c r="N9" s="42" t="s">
        <v>438</v>
      </c>
      <c r="O9" s="42" t="s">
        <v>436</v>
      </c>
      <c r="P9" s="42" t="s">
        <v>437</v>
      </c>
      <c r="Q9" s="44" t="s">
        <v>1</v>
      </c>
    </row>
    <row r="10" spans="1:17" x14ac:dyDescent="0.3">
      <c r="A10" s="12"/>
      <c r="B10" s="12"/>
      <c r="C10" s="12"/>
      <c r="D10" s="12"/>
      <c r="E10" s="13"/>
      <c r="F10" s="13"/>
      <c r="G10" s="13"/>
      <c r="H10" s="14"/>
    </row>
    <row r="11" spans="1:17" x14ac:dyDescent="0.3">
      <c r="A11" s="7" t="s">
        <v>4</v>
      </c>
      <c r="B11" s="7" t="s">
        <v>234</v>
      </c>
      <c r="C11" s="40">
        <v>14.507999999999999</v>
      </c>
      <c r="E11" s="17" t="s">
        <v>633</v>
      </c>
      <c r="F11" s="17" t="s">
        <v>634</v>
      </c>
      <c r="G11" s="17"/>
      <c r="H11" s="19" t="s">
        <v>443</v>
      </c>
      <c r="L11" s="20" t="str">
        <f>IFERROR(VLOOKUP($A11,'Res Care'!$A$11:$H$227,'Res Care'!C$246,FALSE)-C11,"")</f>
        <v/>
      </c>
      <c r="M11" s="20" t="str">
        <f>IFERROR(VLOOKUP($A11,'Res Care'!$A$11:$H$227,'Res Care'!D$246,FALSE)=D11,"")</f>
        <v/>
      </c>
      <c r="N11" s="20" t="str">
        <f>IFERROR(VLOOKUP($A11,'Res Care'!$A$11:$H$227,'Res Care'!E$246,FALSE)-E11,"")</f>
        <v/>
      </c>
      <c r="Q11" s="20" t="str">
        <f>IFERROR(VLOOKUP($A11,'Res Care'!$A$11:$H$227,'Res Care'!H$246,FALSE)=H11,"")</f>
        <v/>
      </c>
    </row>
    <row r="12" spans="1:17" x14ac:dyDescent="0.3">
      <c r="A12" s="7" t="s">
        <v>6</v>
      </c>
      <c r="B12" s="7" t="s">
        <v>235</v>
      </c>
      <c r="C12" s="40">
        <v>93.838999999999999</v>
      </c>
      <c r="E12" s="15" t="s">
        <v>635</v>
      </c>
      <c r="F12" s="17" t="s">
        <v>634</v>
      </c>
      <c r="G12" s="18"/>
      <c r="H12" s="19" t="s">
        <v>636</v>
      </c>
      <c r="L12" s="20" t="str">
        <f>IFERROR(VLOOKUP($A12,'Res Care'!$A$11:$H$227,'Res Care'!C$246,FALSE)-C12,"")</f>
        <v/>
      </c>
      <c r="M12" s="20" t="str">
        <f>IFERROR(VLOOKUP($A12,'Res Care'!$A$11:$H$227,'Res Care'!D$246,FALSE)=D12,"")</f>
        <v/>
      </c>
      <c r="N12" s="20" t="str">
        <f>IFERROR(VLOOKUP($A12,'Res Care'!$A$11:$H$227,'Res Care'!E$246,FALSE)-E12,"")</f>
        <v/>
      </c>
      <c r="Q12" s="20" t="str">
        <f>IFERROR(VLOOKUP($A12,'Res Care'!$A$11:$H$227,'Res Care'!H$246,FALSE)=H12,"")</f>
        <v/>
      </c>
    </row>
    <row r="13" spans="1:17" x14ac:dyDescent="0.3">
      <c r="A13" s="7" t="s">
        <v>7</v>
      </c>
      <c r="B13" s="7" t="s">
        <v>236</v>
      </c>
      <c r="C13" s="40" t="s">
        <v>11</v>
      </c>
      <c r="E13" s="15"/>
      <c r="F13" s="17"/>
      <c r="G13" s="18"/>
      <c r="H13" s="19"/>
      <c r="L13" s="20" t="str">
        <f>IFERROR(VLOOKUP($A13,'Res Care'!$A$11:$H$227,'Res Care'!C$246,FALSE)-C13,"")</f>
        <v/>
      </c>
      <c r="M13" s="20" t="str">
        <f>IFERROR(VLOOKUP($A13,'Res Care'!$A$11:$H$227,'Res Care'!D$246,FALSE)=D13,"")</f>
        <v/>
      </c>
      <c r="N13" s="20" t="str">
        <f>IFERROR(VLOOKUP($A13,'Res Care'!$A$11:$H$227,'Res Care'!E$246,FALSE)-E13,"")</f>
        <v/>
      </c>
      <c r="Q13" s="20" t="str">
        <f>IFERROR(VLOOKUP($A13,'Res Care'!$A$11:$H$227,'Res Care'!H$246,FALSE)=H13,"")</f>
        <v/>
      </c>
    </row>
    <row r="14" spans="1:17" x14ac:dyDescent="0.3">
      <c r="A14" s="7" t="s">
        <v>8</v>
      </c>
      <c r="B14" s="7" t="s">
        <v>237</v>
      </c>
      <c r="C14" s="40" t="s">
        <v>11</v>
      </c>
      <c r="E14" s="15"/>
      <c r="F14" s="15"/>
      <c r="G14" s="16"/>
      <c r="H14" s="19"/>
      <c r="L14" s="20" t="str">
        <f>IFERROR(VLOOKUP($A14,'Res Care'!$A$11:$H$227,'Res Care'!C$246,FALSE)-C14,"")</f>
        <v/>
      </c>
      <c r="M14" s="20" t="str">
        <f>IFERROR(VLOOKUP($A14,'Res Care'!$A$11:$H$227,'Res Care'!D$246,FALSE)=D14,"")</f>
        <v/>
      </c>
      <c r="N14" s="20" t="str">
        <f>IFERROR(VLOOKUP($A14,'Res Care'!$A$11:$H$227,'Res Care'!E$246,FALSE)-E14,"")</f>
        <v/>
      </c>
      <c r="Q14" s="20" t="str">
        <f>IFERROR(VLOOKUP($A14,'Res Care'!$A$11:$H$227,'Res Care'!H$246,FALSE)=H14,"")</f>
        <v/>
      </c>
    </row>
    <row r="15" spans="1:17" x14ac:dyDescent="0.3">
      <c r="A15" s="7" t="s">
        <v>9</v>
      </c>
      <c r="B15" s="7" t="s">
        <v>238</v>
      </c>
      <c r="C15" s="40" t="s">
        <v>11</v>
      </c>
      <c r="E15" s="15"/>
      <c r="F15" s="17"/>
      <c r="G15" s="18"/>
      <c r="H15" s="19"/>
      <c r="L15" s="20" t="str">
        <f>IFERROR(VLOOKUP($A15,'Res Care'!$A$11:$H$227,'Res Care'!C$246,FALSE)-C15,"")</f>
        <v/>
      </c>
      <c r="M15" s="20" t="str">
        <f>IFERROR(VLOOKUP($A15,'Res Care'!$A$11:$H$227,'Res Care'!D$246,FALSE)=D15,"")</f>
        <v/>
      </c>
      <c r="N15" s="20" t="str">
        <f>IFERROR(VLOOKUP($A15,'Res Care'!$A$11:$H$227,'Res Care'!E$246,FALSE)-E15,"")</f>
        <v/>
      </c>
      <c r="Q15" s="20" t="str">
        <f>IFERROR(VLOOKUP($A15,'Res Care'!$A$11:$H$227,'Res Care'!H$246,FALSE)=H15,"")</f>
        <v/>
      </c>
    </row>
    <row r="16" spans="1:17" x14ac:dyDescent="0.3">
      <c r="A16" s="7" t="s">
        <v>10</v>
      </c>
      <c r="B16" s="7" t="s">
        <v>239</v>
      </c>
      <c r="C16" s="40">
        <v>183.68299999999999</v>
      </c>
      <c r="E16" s="15" t="s">
        <v>637</v>
      </c>
      <c r="F16" s="15" t="s">
        <v>634</v>
      </c>
      <c r="G16" s="18"/>
      <c r="H16" s="19" t="s">
        <v>445</v>
      </c>
      <c r="L16" s="20" t="str">
        <f>IFERROR(VLOOKUP($A16,'Res Care'!$A$11:$H$227,'Res Care'!C$246,FALSE)-C16,"")</f>
        <v/>
      </c>
      <c r="M16" s="20" t="str">
        <f>IFERROR(VLOOKUP($A16,'Res Care'!$A$11:$H$227,'Res Care'!D$246,FALSE)=D16,"")</f>
        <v/>
      </c>
      <c r="N16" s="20" t="str">
        <f>IFERROR(VLOOKUP($A16,'Res Care'!$A$11:$H$227,'Res Care'!E$246,FALSE)-E16,"")</f>
        <v/>
      </c>
      <c r="Q16" s="20" t="str">
        <f>IFERROR(VLOOKUP($A16,'Res Care'!$A$11:$H$227,'Res Care'!H$246,FALSE)=H16,"")</f>
        <v/>
      </c>
    </row>
    <row r="17" spans="1:17" x14ac:dyDescent="0.3">
      <c r="A17" s="7" t="s">
        <v>13</v>
      </c>
      <c r="B17" s="7" t="s">
        <v>240</v>
      </c>
      <c r="C17" s="40">
        <v>37.777999999999999</v>
      </c>
      <c r="E17" s="15" t="s">
        <v>637</v>
      </c>
      <c r="F17" s="17" t="s">
        <v>634</v>
      </c>
      <c r="G17" s="18"/>
      <c r="H17" s="19" t="s">
        <v>446</v>
      </c>
      <c r="L17" s="20" t="str">
        <f>IFERROR(VLOOKUP($A17,'Res Care'!$A$11:$H$227,'Res Care'!C$246,FALSE)-C17,"")</f>
        <v/>
      </c>
      <c r="M17" s="20" t="str">
        <f>IFERROR(VLOOKUP($A17,'Res Care'!$A$11:$H$227,'Res Care'!D$246,FALSE)=D17,"")</f>
        <v/>
      </c>
      <c r="N17" s="20" t="str">
        <f>IFERROR(VLOOKUP($A17,'Res Care'!$A$11:$H$227,'Res Care'!E$246,FALSE)-E17,"")</f>
        <v/>
      </c>
      <c r="Q17" s="20" t="str">
        <f>IFERROR(VLOOKUP($A17,'Res Care'!$A$11:$H$227,'Res Care'!H$246,FALSE)=H17,"")</f>
        <v/>
      </c>
    </row>
    <row r="18" spans="1:17" x14ac:dyDescent="0.3">
      <c r="A18" s="7" t="s">
        <v>12</v>
      </c>
      <c r="B18" s="7" t="s">
        <v>241</v>
      </c>
      <c r="C18" s="40">
        <v>71.87</v>
      </c>
      <c r="E18" s="15" t="s">
        <v>638</v>
      </c>
      <c r="F18" s="17" t="s">
        <v>634</v>
      </c>
      <c r="G18" s="18"/>
      <c r="H18" s="19" t="s">
        <v>449</v>
      </c>
      <c r="L18" s="20" t="str">
        <f>IFERROR(VLOOKUP($A18,'Res Care'!$A$11:$H$227,'Res Care'!C$246,FALSE)-C18,"")</f>
        <v/>
      </c>
      <c r="M18" s="20" t="str">
        <f>IFERROR(VLOOKUP($A18,'Res Care'!$A$11:$H$227,'Res Care'!D$246,FALSE)=D18,"")</f>
        <v/>
      </c>
      <c r="N18" s="20" t="str">
        <f>IFERROR(VLOOKUP($A18,'Res Care'!$A$11:$H$227,'Res Care'!E$246,FALSE)-E18,"")</f>
        <v/>
      </c>
      <c r="Q18" s="20" t="str">
        <f>IFERROR(VLOOKUP($A18,'Res Care'!$A$11:$H$227,'Res Care'!H$246,FALSE)=H18,"")</f>
        <v/>
      </c>
    </row>
    <row r="19" spans="1:17" x14ac:dyDescent="0.3">
      <c r="A19" s="7" t="s">
        <v>14</v>
      </c>
      <c r="B19" s="7" t="s">
        <v>242</v>
      </c>
      <c r="C19" s="40">
        <v>151.82900000000001</v>
      </c>
      <c r="E19" s="15" t="s">
        <v>635</v>
      </c>
      <c r="F19" s="17" t="s">
        <v>634</v>
      </c>
      <c r="G19" s="18"/>
      <c r="H19" s="19" t="s">
        <v>639</v>
      </c>
      <c r="L19" s="20" t="str">
        <f>IFERROR(VLOOKUP($A19,'Res Care'!$A$11:$H$227,'Res Care'!C$246,FALSE)-C19,"")</f>
        <v/>
      </c>
      <c r="M19" s="20" t="str">
        <f>IFERROR(VLOOKUP($A19,'Res Care'!$A$11:$H$227,'Res Care'!D$246,FALSE)=D19,"")</f>
        <v/>
      </c>
      <c r="N19" s="20" t="str">
        <f>IFERROR(VLOOKUP($A19,'Res Care'!$A$11:$H$227,'Res Care'!E$246,FALSE)-E19,"")</f>
        <v/>
      </c>
      <c r="Q19" s="20" t="str">
        <f>IFERROR(VLOOKUP($A19,'Res Care'!$A$11:$H$227,'Res Care'!H$246,FALSE)=H19,"")</f>
        <v/>
      </c>
    </row>
    <row r="20" spans="1:17" x14ac:dyDescent="0.3">
      <c r="A20" s="7" t="s">
        <v>16</v>
      </c>
      <c r="B20" s="7" t="s">
        <v>243</v>
      </c>
      <c r="C20" s="40">
        <v>55.996000000000002</v>
      </c>
      <c r="E20" s="15" t="s">
        <v>640</v>
      </c>
      <c r="F20" s="15" t="s">
        <v>634</v>
      </c>
      <c r="G20" s="16"/>
      <c r="H20" s="19" t="s">
        <v>451</v>
      </c>
      <c r="L20" s="20" t="str">
        <f>IFERROR(VLOOKUP($A20,'Res Care'!$A$11:$H$227,'Res Care'!C$246,FALSE)-C20,"")</f>
        <v/>
      </c>
      <c r="M20" s="20" t="str">
        <f>IFERROR(VLOOKUP($A20,'Res Care'!$A$11:$H$227,'Res Care'!D$246,FALSE)=D20,"")</f>
        <v/>
      </c>
      <c r="N20" s="20" t="str">
        <f>IFERROR(VLOOKUP($A20,'Res Care'!$A$11:$H$227,'Res Care'!E$246,FALSE)-E20,"")</f>
        <v/>
      </c>
      <c r="Q20" s="20" t="str">
        <f>IFERROR(VLOOKUP($A20,'Res Care'!$A$11:$H$227,'Res Care'!H$246,FALSE)=H20,"")</f>
        <v/>
      </c>
    </row>
    <row r="21" spans="1:17" x14ac:dyDescent="0.3">
      <c r="A21" s="7" t="s">
        <v>17</v>
      </c>
      <c r="B21" s="7" t="s">
        <v>244</v>
      </c>
      <c r="C21" s="40">
        <v>410.20400000000001</v>
      </c>
      <c r="E21" s="15" t="s">
        <v>641</v>
      </c>
      <c r="F21" s="15" t="s">
        <v>634</v>
      </c>
      <c r="G21" s="16"/>
      <c r="H21" s="19" t="s">
        <v>452</v>
      </c>
      <c r="L21" s="20" t="str">
        <f>IFERROR(VLOOKUP($A21,'Res Care'!$A$11:$H$227,'Res Care'!C$246,FALSE)-C21,"")</f>
        <v/>
      </c>
      <c r="M21" s="20" t="str">
        <f>IFERROR(VLOOKUP($A21,'Res Care'!$A$11:$H$227,'Res Care'!D$246,FALSE)=D21,"")</f>
        <v/>
      </c>
      <c r="N21" s="20" t="str">
        <f>IFERROR(VLOOKUP($A21,'Res Care'!$A$11:$H$227,'Res Care'!E$246,FALSE)-E21,"")</f>
        <v/>
      </c>
      <c r="Q21" s="20" t="str">
        <f>IFERROR(VLOOKUP($A21,'Res Care'!$A$11:$H$227,'Res Care'!H$246,FALSE)=H21,"")</f>
        <v/>
      </c>
    </row>
    <row r="22" spans="1:17" x14ac:dyDescent="0.3">
      <c r="A22" s="7" t="s">
        <v>18</v>
      </c>
      <c r="B22" s="7" t="s">
        <v>245</v>
      </c>
      <c r="C22" s="40">
        <v>446.803</v>
      </c>
      <c r="E22" s="15" t="s">
        <v>635</v>
      </c>
      <c r="F22" s="17" t="s">
        <v>634</v>
      </c>
      <c r="G22" s="18"/>
      <c r="H22" s="19" t="s">
        <v>642</v>
      </c>
      <c r="L22" s="20" t="str">
        <f>IFERROR(VLOOKUP($A22,'Res Care'!$A$11:$H$227,'Res Care'!C$246,FALSE)-C22,"")</f>
        <v/>
      </c>
      <c r="M22" s="20" t="str">
        <f>IFERROR(VLOOKUP($A22,'Res Care'!$A$11:$H$227,'Res Care'!D$246,FALSE)=D22,"")</f>
        <v/>
      </c>
      <c r="N22" s="20" t="str">
        <f>IFERROR(VLOOKUP($A22,'Res Care'!$A$11:$H$227,'Res Care'!E$246,FALSE)-E22,"")</f>
        <v/>
      </c>
      <c r="Q22" s="20" t="str">
        <f>IFERROR(VLOOKUP($A22,'Res Care'!$A$11:$H$227,'Res Care'!H$246,FALSE)=H22,"")</f>
        <v/>
      </c>
    </row>
    <row r="23" spans="1:17" x14ac:dyDescent="0.3">
      <c r="A23" s="7" t="s">
        <v>21</v>
      </c>
      <c r="B23" s="7" t="s">
        <v>246</v>
      </c>
      <c r="C23" s="40" t="s">
        <v>11</v>
      </c>
      <c r="E23" s="15"/>
      <c r="F23" s="17"/>
      <c r="G23" s="18"/>
      <c r="H23" s="19"/>
      <c r="L23" s="20" t="str">
        <f>IFERROR(VLOOKUP($A23,'Res Care'!$A$11:$H$227,'Res Care'!C$246,FALSE)-C23,"")</f>
        <v/>
      </c>
      <c r="M23" s="20" t="str">
        <f>IFERROR(VLOOKUP($A23,'Res Care'!$A$11:$H$227,'Res Care'!D$246,FALSE)=D23,"")</f>
        <v/>
      </c>
      <c r="N23" s="20" t="str">
        <f>IFERROR(VLOOKUP($A23,'Res Care'!$A$11:$H$227,'Res Care'!E$246,FALSE)-E23,"")</f>
        <v/>
      </c>
      <c r="Q23" s="20" t="str">
        <f>IFERROR(VLOOKUP($A23,'Res Care'!$A$11:$H$227,'Res Care'!H$246,FALSE)=H23,"")</f>
        <v/>
      </c>
    </row>
    <row r="24" spans="1:17" x14ac:dyDescent="0.3">
      <c r="A24" s="7" t="s">
        <v>19</v>
      </c>
      <c r="B24" s="7" t="s">
        <v>247</v>
      </c>
      <c r="C24" s="40" t="s">
        <v>11</v>
      </c>
      <c r="E24" s="15"/>
      <c r="F24" s="17"/>
      <c r="G24" s="18"/>
      <c r="H24" s="19"/>
      <c r="L24" s="20" t="str">
        <f>IFERROR(VLOOKUP($A24,'Res Care'!$A$11:$H$227,'Res Care'!C$246,FALSE)-C24,"")</f>
        <v/>
      </c>
      <c r="M24" s="20" t="str">
        <f>IFERROR(VLOOKUP($A24,'Res Care'!$A$11:$H$227,'Res Care'!D$246,FALSE)=D24,"")</f>
        <v/>
      </c>
      <c r="N24" s="20" t="str">
        <f>IFERROR(VLOOKUP($A24,'Res Care'!$A$11:$H$227,'Res Care'!E$246,FALSE)-E24,"")</f>
        <v/>
      </c>
      <c r="Q24" s="20" t="str">
        <f>IFERROR(VLOOKUP($A24,'Res Care'!$A$11:$H$227,'Res Care'!H$246,FALSE)=H24,"")</f>
        <v/>
      </c>
    </row>
    <row r="25" spans="1:17" x14ac:dyDescent="0.3">
      <c r="A25" s="7" t="s">
        <v>20</v>
      </c>
      <c r="B25" s="7" t="s">
        <v>248</v>
      </c>
      <c r="C25" s="40">
        <v>24.984000000000002</v>
      </c>
      <c r="E25" s="15" t="s">
        <v>633</v>
      </c>
      <c r="F25" s="17" t="s">
        <v>634</v>
      </c>
      <c r="G25" s="18"/>
      <c r="H25" s="19" t="s">
        <v>454</v>
      </c>
      <c r="L25" s="20" t="str">
        <f>IFERROR(VLOOKUP($A25,'Res Care'!$A$11:$H$227,'Res Care'!C$246,FALSE)-C25,"")</f>
        <v/>
      </c>
      <c r="M25" s="20" t="str">
        <f>IFERROR(VLOOKUP($A25,'Res Care'!$A$11:$H$227,'Res Care'!D$246,FALSE)=D25,"")</f>
        <v/>
      </c>
      <c r="N25" s="20" t="str">
        <f>IFERROR(VLOOKUP($A25,'Res Care'!$A$11:$H$227,'Res Care'!E$246,FALSE)-E25,"")</f>
        <v/>
      </c>
      <c r="Q25" s="20" t="str">
        <f>IFERROR(VLOOKUP($A25,'Res Care'!$A$11:$H$227,'Res Care'!H$246,FALSE)=H25,"")</f>
        <v/>
      </c>
    </row>
    <row r="26" spans="1:17" x14ac:dyDescent="0.3">
      <c r="A26" s="7" t="s">
        <v>22</v>
      </c>
      <c r="B26" s="7" t="s">
        <v>249</v>
      </c>
      <c r="C26" s="40">
        <v>168.036</v>
      </c>
      <c r="D26" s="7" t="s">
        <v>15</v>
      </c>
      <c r="E26" s="15" t="s">
        <v>637</v>
      </c>
      <c r="F26" s="17" t="s">
        <v>643</v>
      </c>
      <c r="G26" s="18" t="s">
        <v>456</v>
      </c>
      <c r="H26" s="19" t="s">
        <v>457</v>
      </c>
      <c r="L26" s="20" t="str">
        <f>IFERROR(VLOOKUP($A26,'Res Care'!$A$11:$H$227,'Res Care'!C$246,FALSE)-C26,"")</f>
        <v/>
      </c>
      <c r="M26" s="20" t="str">
        <f>IFERROR(VLOOKUP($A26,'Res Care'!$A$11:$H$227,'Res Care'!D$246,FALSE)=D26,"")</f>
        <v/>
      </c>
      <c r="N26" s="20" t="str">
        <f>IFERROR(VLOOKUP($A26,'Res Care'!$A$11:$H$227,'Res Care'!E$246,FALSE)-E26,"")</f>
        <v/>
      </c>
      <c r="Q26" s="20" t="str">
        <f>IFERROR(VLOOKUP($A26,'Res Care'!$A$11:$H$227,'Res Care'!H$246,FALSE)=H26,"")</f>
        <v/>
      </c>
    </row>
    <row r="27" spans="1:17" x14ac:dyDescent="0.3">
      <c r="A27" s="7" t="s">
        <v>23</v>
      </c>
      <c r="B27" s="7" t="s">
        <v>250</v>
      </c>
      <c r="C27" s="40">
        <v>294.83100000000002</v>
      </c>
      <c r="E27" s="15" t="s">
        <v>635</v>
      </c>
      <c r="F27" s="17" t="s">
        <v>634</v>
      </c>
      <c r="G27" s="18"/>
      <c r="H27" s="19" t="s">
        <v>458</v>
      </c>
      <c r="L27" s="20" t="str">
        <f>IFERROR(VLOOKUP($A27,'Res Care'!$A$11:$H$227,'Res Care'!C$246,FALSE)-C27,"")</f>
        <v/>
      </c>
      <c r="M27" s="20" t="str">
        <f>IFERROR(VLOOKUP($A27,'Res Care'!$A$11:$H$227,'Res Care'!D$246,FALSE)=D27,"")</f>
        <v/>
      </c>
      <c r="N27" s="20" t="str">
        <f>IFERROR(VLOOKUP($A27,'Res Care'!$A$11:$H$227,'Res Care'!E$246,FALSE)-E27,"")</f>
        <v/>
      </c>
      <c r="Q27" s="20" t="str">
        <f>IFERROR(VLOOKUP($A27,'Res Care'!$A$11:$H$227,'Res Care'!H$246,FALSE)=H27,"")</f>
        <v/>
      </c>
    </row>
    <row r="28" spans="1:17" x14ac:dyDescent="0.3">
      <c r="A28" s="7" t="s">
        <v>24</v>
      </c>
      <c r="B28" s="7" t="s">
        <v>251</v>
      </c>
      <c r="C28" s="40" t="s">
        <v>11</v>
      </c>
      <c r="E28" s="15"/>
      <c r="F28" s="15"/>
      <c r="G28" s="16"/>
      <c r="H28" s="19"/>
      <c r="L28" s="20" t="str">
        <f>IFERROR(VLOOKUP($A28,'Res Care'!$A$11:$H$227,'Res Care'!C$246,FALSE)-C28,"")</f>
        <v/>
      </c>
      <c r="M28" s="20" t="str">
        <f>IFERROR(VLOOKUP($A28,'Res Care'!$A$11:$H$227,'Res Care'!D$246,FALSE)=D28,"")</f>
        <v/>
      </c>
      <c r="N28" s="20" t="str">
        <f>IFERROR(VLOOKUP($A28,'Res Care'!$A$11:$H$227,'Res Care'!E$246,FALSE)-E28,"")</f>
        <v/>
      </c>
      <c r="Q28" s="20" t="str">
        <f>IFERROR(VLOOKUP($A28,'Res Care'!$A$11:$H$227,'Res Care'!H$246,FALSE)=H28,"")</f>
        <v/>
      </c>
    </row>
    <row r="29" spans="1:17" x14ac:dyDescent="0.3">
      <c r="A29" s="7" t="s">
        <v>25</v>
      </c>
      <c r="B29" s="7" t="s">
        <v>252</v>
      </c>
      <c r="C29" s="40">
        <v>88.278000000000006</v>
      </c>
      <c r="D29" s="7" t="s">
        <v>15</v>
      </c>
      <c r="E29" s="15" t="s">
        <v>638</v>
      </c>
      <c r="F29" s="17" t="s">
        <v>644</v>
      </c>
      <c r="G29" s="18" t="s">
        <v>460</v>
      </c>
      <c r="H29" s="19" t="s">
        <v>461</v>
      </c>
      <c r="L29" s="20" t="str">
        <f>IFERROR(VLOOKUP($A29,'Res Care'!$A$11:$H$227,'Res Care'!C$246,FALSE)-C29,"")</f>
        <v/>
      </c>
      <c r="M29" s="20" t="str">
        <f>IFERROR(VLOOKUP($A29,'Res Care'!$A$11:$H$227,'Res Care'!D$246,FALSE)=D29,"")</f>
        <v/>
      </c>
      <c r="N29" s="20" t="str">
        <f>IFERROR(VLOOKUP($A29,'Res Care'!$A$11:$H$227,'Res Care'!E$246,FALSE)-E29,"")</f>
        <v/>
      </c>
      <c r="Q29" s="20" t="str">
        <f>IFERROR(VLOOKUP($A29,'Res Care'!$A$11:$H$227,'Res Care'!H$246,FALSE)=H29,"")</f>
        <v/>
      </c>
    </row>
    <row r="30" spans="1:17" x14ac:dyDescent="0.3">
      <c r="A30" s="7" t="s">
        <v>26</v>
      </c>
      <c r="B30" s="7" t="s">
        <v>253</v>
      </c>
      <c r="C30" s="40" t="s">
        <v>11</v>
      </c>
      <c r="E30" s="15"/>
      <c r="F30" s="17"/>
      <c r="G30" s="18"/>
      <c r="H30" s="19"/>
      <c r="L30" s="20" t="str">
        <f>IFERROR(VLOOKUP($A30,'Res Care'!$A$11:$H$227,'Res Care'!C$246,FALSE)-C30,"")</f>
        <v/>
      </c>
      <c r="M30" s="20" t="str">
        <f>IFERROR(VLOOKUP($A30,'Res Care'!$A$11:$H$227,'Res Care'!D$246,FALSE)=D30,"")</f>
        <v/>
      </c>
      <c r="N30" s="20" t="str">
        <f>IFERROR(VLOOKUP($A30,'Res Care'!$A$11:$H$227,'Res Care'!E$246,FALSE)-E30,"")</f>
        <v/>
      </c>
      <c r="Q30" s="20" t="str">
        <f>IFERROR(VLOOKUP($A30,'Res Care'!$A$11:$H$227,'Res Care'!H$246,FALSE)=H30,"")</f>
        <v/>
      </c>
    </row>
    <row r="31" spans="1:17" x14ac:dyDescent="0.3">
      <c r="A31" s="7" t="s">
        <v>27</v>
      </c>
      <c r="B31" s="7" t="s">
        <v>254</v>
      </c>
      <c r="C31" s="40">
        <v>1265.6289999999999</v>
      </c>
      <c r="E31" s="15" t="s">
        <v>645</v>
      </c>
      <c r="F31" s="17" t="s">
        <v>634</v>
      </c>
      <c r="G31" s="18"/>
      <c r="H31" s="19" t="s">
        <v>462</v>
      </c>
      <c r="L31" s="20" t="str">
        <f>IFERROR(VLOOKUP($A31,'Res Care'!$A$11:$H$227,'Res Care'!C$246,FALSE)-C31,"")</f>
        <v/>
      </c>
      <c r="M31" s="20" t="str">
        <f>IFERROR(VLOOKUP($A31,'Res Care'!$A$11:$H$227,'Res Care'!D$246,FALSE)=D31,"")</f>
        <v/>
      </c>
      <c r="N31" s="20" t="str">
        <f>IFERROR(VLOOKUP($A31,'Res Care'!$A$11:$H$227,'Res Care'!E$246,FALSE)-E31,"")</f>
        <v/>
      </c>
      <c r="Q31" s="20" t="str">
        <f>IFERROR(VLOOKUP($A31,'Res Care'!$A$11:$H$227,'Res Care'!H$246,FALSE)=H31,"")</f>
        <v/>
      </c>
    </row>
    <row r="32" spans="1:17" x14ac:dyDescent="0.3">
      <c r="A32" s="7" t="s">
        <v>28</v>
      </c>
      <c r="B32" s="7" t="s">
        <v>255</v>
      </c>
      <c r="C32" s="40">
        <v>128.089</v>
      </c>
      <c r="E32" s="15" t="s">
        <v>633</v>
      </c>
      <c r="F32" s="17" t="s">
        <v>634</v>
      </c>
      <c r="G32" s="16"/>
      <c r="H32" s="19" t="s">
        <v>463</v>
      </c>
      <c r="L32" s="20" t="str">
        <f>IFERROR(VLOOKUP($A32,'Res Care'!$A$11:$H$227,'Res Care'!C$246,FALSE)-C32,"")</f>
        <v/>
      </c>
      <c r="M32" s="20" t="str">
        <f>IFERROR(VLOOKUP($A32,'Res Care'!$A$11:$H$227,'Res Care'!D$246,FALSE)=D32,"")</f>
        <v/>
      </c>
      <c r="N32" s="20" t="str">
        <f>IFERROR(VLOOKUP($A32,'Res Care'!$A$11:$H$227,'Res Care'!E$246,FALSE)-E32,"")</f>
        <v/>
      </c>
      <c r="Q32" s="20" t="str">
        <f>IFERROR(VLOOKUP($A32,'Res Care'!$A$11:$H$227,'Res Care'!H$246,FALSE)=H32,"")</f>
        <v/>
      </c>
    </row>
    <row r="33" spans="1:17" x14ac:dyDescent="0.3">
      <c r="A33" s="7" t="s">
        <v>29</v>
      </c>
      <c r="B33" s="7" t="s">
        <v>256</v>
      </c>
      <c r="C33" s="40">
        <v>157.982</v>
      </c>
      <c r="D33" s="7" t="s">
        <v>15</v>
      </c>
      <c r="E33" s="15" t="s">
        <v>635</v>
      </c>
      <c r="F33" s="17" t="s">
        <v>644</v>
      </c>
      <c r="G33" s="18" t="s">
        <v>460</v>
      </c>
      <c r="H33" s="19" t="s">
        <v>646</v>
      </c>
      <c r="L33" s="20" t="str">
        <f>IFERROR(VLOOKUP($A33,'Res Care'!$A$11:$H$227,'Res Care'!C$246,FALSE)-C33,"")</f>
        <v/>
      </c>
      <c r="M33" s="20" t="str">
        <f>IFERROR(VLOOKUP($A33,'Res Care'!$A$11:$H$227,'Res Care'!D$246,FALSE)=D33,"")</f>
        <v/>
      </c>
      <c r="N33" s="20" t="str">
        <f>IFERROR(VLOOKUP($A33,'Res Care'!$A$11:$H$227,'Res Care'!E$246,FALSE)-E33,"")</f>
        <v/>
      </c>
      <c r="Q33" s="20" t="str">
        <f>IFERROR(VLOOKUP($A33,'Res Care'!$A$11:$H$227,'Res Care'!H$246,FALSE)=H33,"")</f>
        <v/>
      </c>
    </row>
    <row r="34" spans="1:17" x14ac:dyDescent="0.3">
      <c r="A34" s="7" t="s">
        <v>30</v>
      </c>
      <c r="B34" s="7" t="s">
        <v>257</v>
      </c>
      <c r="C34" s="40">
        <v>202.07</v>
      </c>
      <c r="E34" s="15" t="s">
        <v>640</v>
      </c>
      <c r="F34" s="17" t="s">
        <v>634</v>
      </c>
      <c r="G34" s="18"/>
      <c r="H34" s="19" t="s">
        <v>465</v>
      </c>
      <c r="L34" s="20" t="str">
        <f>IFERROR(VLOOKUP($A34,'Res Care'!$A$11:$H$227,'Res Care'!C$246,FALSE)-C34,"")</f>
        <v/>
      </c>
      <c r="M34" s="20" t="str">
        <f>IFERROR(VLOOKUP($A34,'Res Care'!$A$11:$H$227,'Res Care'!D$246,FALSE)=D34,"")</f>
        <v/>
      </c>
      <c r="N34" s="20" t="str">
        <f>IFERROR(VLOOKUP($A34,'Res Care'!$A$11:$H$227,'Res Care'!E$246,FALSE)-E34,"")</f>
        <v/>
      </c>
      <c r="Q34" s="20" t="str">
        <f>IFERROR(VLOOKUP($A34,'Res Care'!$A$11:$H$227,'Res Care'!H$246,FALSE)=H34,"")</f>
        <v/>
      </c>
    </row>
    <row r="35" spans="1:17" x14ac:dyDescent="0.3">
      <c r="A35" s="7" t="s">
        <v>31</v>
      </c>
      <c r="B35" s="7" t="s">
        <v>258</v>
      </c>
      <c r="C35" s="40">
        <v>62.701999999999998</v>
      </c>
      <c r="E35" s="15" t="s">
        <v>641</v>
      </c>
      <c r="F35" s="17" t="s">
        <v>634</v>
      </c>
      <c r="G35" s="18"/>
      <c r="H35" s="19" t="s">
        <v>466</v>
      </c>
      <c r="L35" s="20" t="str">
        <f>IFERROR(VLOOKUP($A35,'Res Care'!$A$11:$H$227,'Res Care'!C$246,FALSE)-C35,"")</f>
        <v/>
      </c>
      <c r="M35" s="20" t="str">
        <f>IFERROR(VLOOKUP($A35,'Res Care'!$A$11:$H$227,'Res Care'!D$246,FALSE)=D35,"")</f>
        <v/>
      </c>
      <c r="N35" s="20" t="str">
        <f>IFERROR(VLOOKUP($A35,'Res Care'!$A$11:$H$227,'Res Care'!E$246,FALSE)-E35,"")</f>
        <v/>
      </c>
      <c r="Q35" s="20" t="str">
        <f>IFERROR(VLOOKUP($A35,'Res Care'!$A$11:$H$227,'Res Care'!H$246,FALSE)=H35,"")</f>
        <v/>
      </c>
    </row>
    <row r="36" spans="1:17" x14ac:dyDescent="0.3">
      <c r="A36" s="7" t="s">
        <v>35</v>
      </c>
      <c r="B36" s="7" t="s">
        <v>259</v>
      </c>
      <c r="C36" s="40">
        <v>17.042999999999999</v>
      </c>
      <c r="D36" s="7" t="s">
        <v>15</v>
      </c>
      <c r="E36" s="15" t="s">
        <v>637</v>
      </c>
      <c r="F36" s="15" t="s">
        <v>643</v>
      </c>
      <c r="G36" s="18" t="s">
        <v>456</v>
      </c>
      <c r="H36" s="19" t="s">
        <v>467</v>
      </c>
      <c r="L36" s="20" t="str">
        <f>IFERROR(VLOOKUP($A36,'Res Care'!$A$11:$H$227,'Res Care'!C$246,FALSE)-C36,"")</f>
        <v/>
      </c>
      <c r="M36" s="20" t="str">
        <f>IFERROR(VLOOKUP($A36,'Res Care'!$A$11:$H$227,'Res Care'!D$246,FALSE)=D36,"")</f>
        <v/>
      </c>
      <c r="N36" s="20" t="str">
        <f>IFERROR(VLOOKUP($A36,'Res Care'!$A$11:$H$227,'Res Care'!E$246,FALSE)-E36,"")</f>
        <v/>
      </c>
      <c r="Q36" s="20" t="str">
        <f>IFERROR(VLOOKUP($A36,'Res Care'!$A$11:$H$227,'Res Care'!H$246,FALSE)=H36,"")</f>
        <v/>
      </c>
    </row>
    <row r="37" spans="1:17" x14ac:dyDescent="0.3">
      <c r="A37" s="7" t="s">
        <v>37</v>
      </c>
      <c r="B37" s="7" t="s">
        <v>260</v>
      </c>
      <c r="C37" s="40" t="s">
        <v>11</v>
      </c>
      <c r="E37" s="15"/>
      <c r="F37" s="17"/>
      <c r="G37" s="18"/>
      <c r="H37" s="19"/>
      <c r="L37" s="20" t="str">
        <f>IFERROR(VLOOKUP($A37,'Res Care'!$A$11:$H$227,'Res Care'!C$246,FALSE)-C37,"")</f>
        <v/>
      </c>
      <c r="M37" s="20" t="str">
        <f>IFERROR(VLOOKUP($A37,'Res Care'!$A$11:$H$227,'Res Care'!D$246,FALSE)=D37,"")</f>
        <v/>
      </c>
      <c r="N37" s="20" t="str">
        <f>IFERROR(VLOOKUP($A37,'Res Care'!$A$11:$H$227,'Res Care'!E$246,FALSE)-E37,"")</f>
        <v/>
      </c>
      <c r="Q37" s="20" t="str">
        <f>IFERROR(VLOOKUP($A37,'Res Care'!$A$11:$H$227,'Res Care'!H$246,FALSE)=H37,"")</f>
        <v/>
      </c>
    </row>
    <row r="38" spans="1:17" x14ac:dyDescent="0.3">
      <c r="A38" s="7" t="s">
        <v>32</v>
      </c>
      <c r="B38" s="7" t="s">
        <v>261</v>
      </c>
      <c r="C38" s="40">
        <v>187.375</v>
      </c>
      <c r="E38" s="15" t="s">
        <v>635</v>
      </c>
      <c r="F38" s="17" t="s">
        <v>634</v>
      </c>
      <c r="G38" s="18"/>
      <c r="H38" s="19" t="s">
        <v>468</v>
      </c>
      <c r="L38" s="20" t="str">
        <f>IFERROR(VLOOKUP($A38,'Res Care'!$A$11:$H$227,'Res Care'!C$246,FALSE)-C38,"")</f>
        <v/>
      </c>
      <c r="M38" s="20" t="str">
        <f>IFERROR(VLOOKUP($A38,'Res Care'!$A$11:$H$227,'Res Care'!D$246,FALSE)=D38,"")</f>
        <v/>
      </c>
      <c r="N38" s="20" t="str">
        <f>IFERROR(VLOOKUP($A38,'Res Care'!$A$11:$H$227,'Res Care'!E$246,FALSE)-E38,"")</f>
        <v/>
      </c>
      <c r="Q38" s="20" t="str">
        <f>IFERROR(VLOOKUP($A38,'Res Care'!$A$11:$H$227,'Res Care'!H$246,FALSE)=H38,"")</f>
        <v/>
      </c>
    </row>
    <row r="39" spans="1:17" x14ac:dyDescent="0.3">
      <c r="A39" s="7" t="s">
        <v>33</v>
      </c>
      <c r="B39" s="7" t="s">
        <v>262</v>
      </c>
      <c r="C39" s="40">
        <v>32.286000000000001</v>
      </c>
      <c r="E39" s="15" t="s">
        <v>647</v>
      </c>
      <c r="F39" s="17" t="s">
        <v>634</v>
      </c>
      <c r="G39" s="18"/>
      <c r="H39" s="19" t="s">
        <v>469</v>
      </c>
      <c r="L39" s="20" t="str">
        <f>IFERROR(VLOOKUP($A39,'Res Care'!$A$11:$H$227,'Res Care'!C$246,FALSE)-C39,"")</f>
        <v/>
      </c>
      <c r="M39" s="20" t="str">
        <f>IFERROR(VLOOKUP($A39,'Res Care'!$A$11:$H$227,'Res Care'!D$246,FALSE)=D39,"")</f>
        <v/>
      </c>
      <c r="N39" s="20" t="str">
        <f>IFERROR(VLOOKUP($A39,'Res Care'!$A$11:$H$227,'Res Care'!E$246,FALSE)-E39,"")</f>
        <v/>
      </c>
      <c r="Q39" s="20" t="str">
        <f>IFERROR(VLOOKUP($A39,'Res Care'!$A$11:$H$227,'Res Care'!H$246,FALSE)=H39,"")</f>
        <v/>
      </c>
    </row>
    <row r="40" spans="1:17" x14ac:dyDescent="0.3">
      <c r="A40" s="7" t="s">
        <v>34</v>
      </c>
      <c r="B40" s="7" t="s">
        <v>263</v>
      </c>
      <c r="C40" s="40">
        <v>113.816</v>
      </c>
      <c r="E40" s="15" t="s">
        <v>645</v>
      </c>
      <c r="F40" s="17" t="s">
        <v>634</v>
      </c>
      <c r="G40" s="18"/>
      <c r="H40" s="19" t="s">
        <v>469</v>
      </c>
      <c r="L40" s="20" t="str">
        <f>IFERROR(VLOOKUP($A40,'Res Care'!$A$11:$H$227,'Res Care'!C$246,FALSE)-C40,"")</f>
        <v/>
      </c>
      <c r="M40" s="20" t="str">
        <f>IFERROR(VLOOKUP($A40,'Res Care'!$A$11:$H$227,'Res Care'!D$246,FALSE)=D40,"")</f>
        <v/>
      </c>
      <c r="N40" s="20" t="str">
        <f>IFERROR(VLOOKUP($A40,'Res Care'!$A$11:$H$227,'Res Care'!E$246,FALSE)-E40,"")</f>
        <v/>
      </c>
      <c r="Q40" s="20" t="str">
        <f>IFERROR(VLOOKUP($A40,'Res Care'!$A$11:$H$227,'Res Care'!H$246,FALSE)=H40,"")</f>
        <v/>
      </c>
    </row>
    <row r="41" spans="1:17" x14ac:dyDescent="0.3">
      <c r="A41" s="7" t="s">
        <v>36</v>
      </c>
      <c r="B41" s="7" t="s">
        <v>267</v>
      </c>
      <c r="C41" s="40">
        <v>184.649</v>
      </c>
      <c r="E41" s="15" t="s">
        <v>637</v>
      </c>
      <c r="F41" s="17" t="s">
        <v>634</v>
      </c>
      <c r="G41" s="18"/>
      <c r="H41" s="19" t="s">
        <v>470</v>
      </c>
      <c r="L41" s="20" t="str">
        <f>IFERROR(VLOOKUP($A41,'Res Care'!$A$11:$H$227,'Res Care'!C$246,FALSE)-C41,"")</f>
        <v/>
      </c>
      <c r="M41" s="20" t="str">
        <f>IFERROR(VLOOKUP($A41,'Res Care'!$A$11:$H$227,'Res Care'!D$246,FALSE)=D41,"")</f>
        <v/>
      </c>
      <c r="N41" s="20" t="str">
        <f>IFERROR(VLOOKUP($A41,'Res Care'!$A$11:$H$227,'Res Care'!E$246,FALSE)-E41,"")</f>
        <v/>
      </c>
      <c r="Q41" s="20" t="str">
        <f>IFERROR(VLOOKUP($A41,'Res Care'!$A$11:$H$227,'Res Care'!H$246,FALSE)=H41,"")</f>
        <v/>
      </c>
    </row>
    <row r="42" spans="1:17" x14ac:dyDescent="0.3">
      <c r="A42" s="7" t="s">
        <v>38</v>
      </c>
      <c r="B42" s="7" t="s">
        <v>264</v>
      </c>
      <c r="C42" s="40">
        <v>97.507999999999996</v>
      </c>
      <c r="D42" s="7" t="s">
        <v>15</v>
      </c>
      <c r="E42" s="15" t="s">
        <v>635</v>
      </c>
      <c r="F42" s="17" t="s">
        <v>634</v>
      </c>
      <c r="G42" s="18" t="s">
        <v>648</v>
      </c>
      <c r="H42" s="19" t="s">
        <v>649</v>
      </c>
      <c r="L42" s="20" t="str">
        <f>IFERROR(VLOOKUP($A42,'Res Care'!$A$11:$H$227,'Res Care'!C$246,FALSE)-C42,"")</f>
        <v/>
      </c>
      <c r="M42" s="20" t="str">
        <f>IFERROR(VLOOKUP($A42,'Res Care'!$A$11:$H$227,'Res Care'!D$246,FALSE)=D42,"")</f>
        <v/>
      </c>
      <c r="N42" s="20" t="str">
        <f>IFERROR(VLOOKUP($A42,'Res Care'!$A$11:$H$227,'Res Care'!E$246,FALSE)-E42,"")</f>
        <v/>
      </c>
      <c r="Q42" s="20" t="str">
        <f>IFERROR(VLOOKUP($A42,'Res Care'!$A$11:$H$227,'Res Care'!H$246,FALSE)=H42,"")</f>
        <v/>
      </c>
    </row>
    <row r="43" spans="1:17" x14ac:dyDescent="0.3">
      <c r="A43" s="7" t="s">
        <v>39</v>
      </c>
      <c r="B43" s="7" t="s">
        <v>265</v>
      </c>
      <c r="C43" s="40">
        <v>36.835999999999999</v>
      </c>
      <c r="E43" s="15" t="s">
        <v>645</v>
      </c>
      <c r="F43" s="17" t="s">
        <v>634</v>
      </c>
      <c r="G43" s="18"/>
      <c r="H43" s="19" t="s">
        <v>472</v>
      </c>
      <c r="L43" s="20" t="str">
        <f>IFERROR(VLOOKUP($A43,'Res Care'!$A$11:$H$227,'Res Care'!C$246,FALSE)-C43,"")</f>
        <v/>
      </c>
      <c r="M43" s="20" t="str">
        <f>IFERROR(VLOOKUP($A43,'Res Care'!$A$11:$H$227,'Res Care'!D$246,FALSE)=D43,"")</f>
        <v/>
      </c>
      <c r="N43" s="20" t="str">
        <f>IFERROR(VLOOKUP($A43,'Res Care'!$A$11:$H$227,'Res Care'!E$246,FALSE)-E43,"")</f>
        <v/>
      </c>
      <c r="Q43" s="20" t="str">
        <f>IFERROR(VLOOKUP($A43,'Res Care'!$A$11:$H$227,'Res Care'!H$246,FALSE)=H43,"")</f>
        <v/>
      </c>
    </row>
    <row r="44" spans="1:17" x14ac:dyDescent="0.3">
      <c r="A44" s="7" t="s">
        <v>40</v>
      </c>
      <c r="B44" s="7" t="s">
        <v>266</v>
      </c>
      <c r="C44" s="40" t="s">
        <v>11</v>
      </c>
      <c r="E44" s="15"/>
      <c r="F44" s="15"/>
      <c r="G44" s="16"/>
      <c r="H44" s="19"/>
      <c r="L44" s="20" t="str">
        <f>IFERROR(VLOOKUP($A44,'Res Care'!$A$11:$H$227,'Res Care'!C$246,FALSE)-C44,"")</f>
        <v/>
      </c>
      <c r="M44" s="20" t="str">
        <f>IFERROR(VLOOKUP($A44,'Res Care'!$A$11:$H$227,'Res Care'!D$246,FALSE)=D44,"")</f>
        <v/>
      </c>
      <c r="N44" s="20" t="str">
        <f>IFERROR(VLOOKUP($A44,'Res Care'!$A$11:$H$227,'Res Care'!E$246,FALSE)-E44,"")</f>
        <v/>
      </c>
      <c r="Q44" s="20" t="str">
        <f>IFERROR(VLOOKUP($A44,'Res Care'!$A$11:$H$227,'Res Care'!H$246,FALSE)=H44,"")</f>
        <v/>
      </c>
    </row>
    <row r="45" spans="1:17" x14ac:dyDescent="0.3">
      <c r="A45" s="7" t="s">
        <v>228</v>
      </c>
      <c r="B45" s="7" t="s">
        <v>268</v>
      </c>
      <c r="C45" s="40" t="s">
        <v>11</v>
      </c>
      <c r="E45" s="15"/>
      <c r="F45" s="17"/>
      <c r="G45" s="18"/>
      <c r="H45" s="19"/>
      <c r="L45" s="20" t="str">
        <f>IFERROR(VLOOKUP($A45,'Res Care'!$A$11:$H$227,'Res Care'!C$246,FALSE)-C45,"")</f>
        <v/>
      </c>
      <c r="M45" s="20" t="str">
        <f>IFERROR(VLOOKUP($A45,'Res Care'!$A$11:$H$227,'Res Care'!D$246,FALSE)=D45,"")</f>
        <v/>
      </c>
      <c r="N45" s="20" t="str">
        <f>IFERROR(VLOOKUP($A45,'Res Care'!$A$11:$H$227,'Res Care'!E$246,FALSE)-E45,"")</f>
        <v/>
      </c>
      <c r="Q45" s="20" t="str">
        <f>IFERROR(VLOOKUP($A45,'Res Care'!$A$11:$H$227,'Res Care'!H$246,FALSE)=H45,"")</f>
        <v/>
      </c>
    </row>
    <row r="46" spans="1:17" x14ac:dyDescent="0.3">
      <c r="A46" s="7" t="s">
        <v>41</v>
      </c>
      <c r="B46" s="7" t="s">
        <v>269</v>
      </c>
      <c r="C46" s="40" t="s">
        <v>11</v>
      </c>
      <c r="E46" s="15"/>
      <c r="F46" s="17"/>
      <c r="G46" s="18"/>
      <c r="H46" s="19"/>
      <c r="L46" s="20" t="str">
        <f>IFERROR(VLOOKUP($A46,'Res Care'!$A$11:$H$227,'Res Care'!C$246,FALSE)-C46,"")</f>
        <v/>
      </c>
      <c r="M46" s="20" t="str">
        <f>IFERROR(VLOOKUP($A46,'Res Care'!$A$11:$H$227,'Res Care'!D$246,FALSE)=D46,"")</f>
        <v/>
      </c>
      <c r="N46" s="20" t="str">
        <f>IFERROR(VLOOKUP($A46,'Res Care'!$A$11:$H$227,'Res Care'!E$246,FALSE)-E46,"")</f>
        <v/>
      </c>
      <c r="Q46" s="20" t="str">
        <f>IFERROR(VLOOKUP($A46,'Res Care'!$A$11:$H$227,'Res Care'!H$246,FALSE)=H46,"")</f>
        <v/>
      </c>
    </row>
    <row r="47" spans="1:17" x14ac:dyDescent="0.3">
      <c r="A47" s="7" t="s">
        <v>42</v>
      </c>
      <c r="B47" s="7" t="s">
        <v>270</v>
      </c>
      <c r="C47" s="40">
        <v>162.24600000000001</v>
      </c>
      <c r="E47" s="15" t="s">
        <v>638</v>
      </c>
      <c r="F47" s="17" t="s">
        <v>634</v>
      </c>
      <c r="G47" s="18"/>
      <c r="H47" s="19" t="s">
        <v>473</v>
      </c>
      <c r="L47" s="20" t="str">
        <f>IFERROR(VLOOKUP($A47,'Res Care'!$A$11:$H$227,'Res Care'!C$246,FALSE)-C47,"")</f>
        <v/>
      </c>
      <c r="M47" s="20" t="str">
        <f>IFERROR(VLOOKUP($A47,'Res Care'!$A$11:$H$227,'Res Care'!D$246,FALSE)=D47,"")</f>
        <v/>
      </c>
      <c r="N47" s="20" t="str">
        <f>IFERROR(VLOOKUP($A47,'Res Care'!$A$11:$H$227,'Res Care'!E$246,FALSE)-E47,"")</f>
        <v/>
      </c>
      <c r="Q47" s="20" t="str">
        <f>IFERROR(VLOOKUP($A47,'Res Care'!$A$11:$H$227,'Res Care'!H$246,FALSE)=H47,"")</f>
        <v/>
      </c>
    </row>
    <row r="48" spans="1:17" x14ac:dyDescent="0.3">
      <c r="A48" s="7" t="s">
        <v>48</v>
      </c>
      <c r="B48" s="7" t="s">
        <v>271</v>
      </c>
      <c r="C48" s="40">
        <v>17.524000000000001</v>
      </c>
      <c r="E48" s="15" t="s">
        <v>638</v>
      </c>
      <c r="F48" s="17" t="s">
        <v>634</v>
      </c>
      <c r="G48" s="18"/>
      <c r="H48" s="19" t="s">
        <v>650</v>
      </c>
      <c r="L48" s="20" t="str">
        <f>IFERROR(VLOOKUP($A48,'Res Care'!$A$11:$H$227,'Res Care'!C$246,FALSE)-C48,"")</f>
        <v/>
      </c>
      <c r="M48" s="20" t="str">
        <f>IFERROR(VLOOKUP($A48,'Res Care'!$A$11:$H$227,'Res Care'!D$246,FALSE)=D48,"")</f>
        <v/>
      </c>
      <c r="N48" s="20" t="str">
        <f>IFERROR(VLOOKUP($A48,'Res Care'!$A$11:$H$227,'Res Care'!E$246,FALSE)-E48,"")</f>
        <v/>
      </c>
      <c r="Q48" s="20" t="str">
        <f>IFERROR(VLOOKUP($A48,'Res Care'!$A$11:$H$227,'Res Care'!H$246,FALSE)=H48,"")</f>
        <v/>
      </c>
    </row>
    <row r="49" spans="1:17" x14ac:dyDescent="0.3">
      <c r="A49" s="7" t="s">
        <v>43</v>
      </c>
      <c r="B49" s="7" t="s">
        <v>272</v>
      </c>
      <c r="C49" s="40">
        <v>74.427999999999997</v>
      </c>
      <c r="E49" s="15" t="s">
        <v>651</v>
      </c>
      <c r="F49" s="17" t="s">
        <v>634</v>
      </c>
      <c r="G49" s="18"/>
      <c r="H49" s="19" t="s">
        <v>475</v>
      </c>
      <c r="L49" s="20" t="str">
        <f>IFERROR(VLOOKUP($A49,'Res Care'!$A$11:$H$227,'Res Care'!C$246,FALSE)-C49,"")</f>
        <v/>
      </c>
      <c r="M49" s="20" t="str">
        <f>IFERROR(VLOOKUP($A49,'Res Care'!$A$11:$H$227,'Res Care'!D$246,FALSE)=D49,"")</f>
        <v/>
      </c>
      <c r="N49" s="20" t="str">
        <f>IFERROR(VLOOKUP($A49,'Res Care'!$A$11:$H$227,'Res Care'!E$246,FALSE)-E49,"")</f>
        <v/>
      </c>
      <c r="Q49" s="20" t="str">
        <f>IFERROR(VLOOKUP($A49,'Res Care'!$A$11:$H$227,'Res Care'!H$246,FALSE)=H49,"")</f>
        <v/>
      </c>
    </row>
    <row r="50" spans="1:17" x14ac:dyDescent="0.3">
      <c r="A50" s="7" t="s">
        <v>44</v>
      </c>
      <c r="B50" s="7" t="s">
        <v>273</v>
      </c>
      <c r="C50" s="40" t="s">
        <v>11</v>
      </c>
      <c r="E50" s="15"/>
      <c r="F50" s="17"/>
      <c r="G50" s="18"/>
      <c r="H50" s="19"/>
      <c r="L50" s="20" t="str">
        <f>IFERROR(VLOOKUP($A50,'Res Care'!$A$11:$H$227,'Res Care'!C$246,FALSE)-C50,"")</f>
        <v/>
      </c>
      <c r="M50" s="20" t="str">
        <f>IFERROR(VLOOKUP($A50,'Res Care'!$A$11:$H$227,'Res Care'!D$246,FALSE)=D50,"")</f>
        <v/>
      </c>
      <c r="N50" s="20" t="str">
        <f>IFERROR(VLOOKUP($A50,'Res Care'!$A$11:$H$227,'Res Care'!E$246,FALSE)-E50,"")</f>
        <v/>
      </c>
      <c r="Q50" s="20" t="str">
        <f>IFERROR(VLOOKUP($A50,'Res Care'!$A$11:$H$227,'Res Care'!H$246,FALSE)=H50,"")</f>
        <v/>
      </c>
    </row>
    <row r="51" spans="1:17" x14ac:dyDescent="0.3">
      <c r="A51" s="7" t="s">
        <v>45</v>
      </c>
      <c r="B51" s="7" t="s">
        <v>274</v>
      </c>
      <c r="C51" s="40" t="s">
        <v>11</v>
      </c>
      <c r="E51" s="15"/>
      <c r="F51" s="17"/>
      <c r="G51" s="18"/>
      <c r="H51" s="19"/>
      <c r="L51" s="20" t="str">
        <f>IFERROR(VLOOKUP($A51,'Res Care'!$A$11:$H$227,'Res Care'!C$246,FALSE)-C51,"")</f>
        <v/>
      </c>
      <c r="M51" s="20" t="str">
        <f>IFERROR(VLOOKUP($A51,'Res Care'!$A$11:$H$227,'Res Care'!D$246,FALSE)=D51,"")</f>
        <v/>
      </c>
      <c r="N51" s="20" t="str">
        <f>IFERROR(VLOOKUP($A51,'Res Care'!$A$11:$H$227,'Res Care'!E$246,FALSE)-E51,"")</f>
        <v/>
      </c>
      <c r="Q51" s="20" t="str">
        <f>IFERROR(VLOOKUP($A51,'Res Care'!$A$11:$H$227,'Res Care'!H$246,FALSE)=H51,"")</f>
        <v/>
      </c>
    </row>
    <row r="52" spans="1:17" x14ac:dyDescent="0.3">
      <c r="A52" s="7" t="s">
        <v>46</v>
      </c>
      <c r="B52" s="7" t="s">
        <v>275</v>
      </c>
      <c r="C52" s="40" t="s">
        <v>11</v>
      </c>
      <c r="E52" s="15"/>
      <c r="F52" s="17"/>
      <c r="G52" s="18"/>
      <c r="H52" s="19"/>
      <c r="L52" s="20" t="str">
        <f>IFERROR(VLOOKUP($A52,'Res Care'!$A$11:$H$227,'Res Care'!C$246,FALSE)-C52,"")</f>
        <v/>
      </c>
      <c r="M52" s="20" t="str">
        <f>IFERROR(VLOOKUP($A52,'Res Care'!$A$11:$H$227,'Res Care'!D$246,FALSE)=D52,"")</f>
        <v/>
      </c>
      <c r="N52" s="20" t="str">
        <f>IFERROR(VLOOKUP($A52,'Res Care'!$A$11:$H$227,'Res Care'!E$246,FALSE)-E52,"")</f>
        <v/>
      </c>
      <c r="Q52" s="20" t="str">
        <f>IFERROR(VLOOKUP($A52,'Res Care'!$A$11:$H$227,'Res Care'!H$246,FALSE)=H52,"")</f>
        <v/>
      </c>
    </row>
    <row r="53" spans="1:17" x14ac:dyDescent="0.3">
      <c r="A53" s="7" t="s">
        <v>47</v>
      </c>
      <c r="B53" s="7" t="s">
        <v>276</v>
      </c>
      <c r="C53" s="40">
        <v>308.47899999999998</v>
      </c>
      <c r="E53" s="15" t="s">
        <v>652</v>
      </c>
      <c r="F53" s="17" t="s">
        <v>634</v>
      </c>
      <c r="G53" s="18"/>
      <c r="H53" s="19" t="s">
        <v>476</v>
      </c>
      <c r="L53" s="20" t="str">
        <f>IFERROR(VLOOKUP($A53,'Res Care'!$A$11:$H$227,'Res Care'!C$246,FALSE)-C53,"")</f>
        <v/>
      </c>
      <c r="M53" s="20" t="str">
        <f>IFERROR(VLOOKUP($A53,'Res Care'!$A$11:$H$227,'Res Care'!D$246,FALSE)=D53,"")</f>
        <v/>
      </c>
      <c r="N53" s="20" t="str">
        <f>IFERROR(VLOOKUP($A53,'Res Care'!$A$11:$H$227,'Res Care'!E$246,FALSE)-E53,"")</f>
        <v/>
      </c>
      <c r="Q53" s="20" t="str">
        <f>IFERROR(VLOOKUP($A53,'Res Care'!$A$11:$H$227,'Res Care'!H$246,FALSE)=H53,"")</f>
        <v/>
      </c>
    </row>
    <row r="54" spans="1:17" x14ac:dyDescent="0.3">
      <c r="A54" s="7" t="s">
        <v>49</v>
      </c>
      <c r="B54" s="7" t="s">
        <v>277</v>
      </c>
      <c r="C54" s="40">
        <v>27.763999999999999</v>
      </c>
      <c r="E54" s="15" t="s">
        <v>638</v>
      </c>
      <c r="F54" s="17" t="s">
        <v>634</v>
      </c>
      <c r="G54" s="18"/>
      <c r="H54" s="19" t="s">
        <v>477</v>
      </c>
      <c r="L54" s="20" t="str">
        <f>IFERROR(VLOOKUP($A54,'Res Care'!$A$11:$H$227,'Res Care'!C$246,FALSE)-C54,"")</f>
        <v/>
      </c>
      <c r="M54" s="20" t="str">
        <f>IFERROR(VLOOKUP($A54,'Res Care'!$A$11:$H$227,'Res Care'!D$246,FALSE)=D54,"")</f>
        <v/>
      </c>
      <c r="N54" s="20" t="str">
        <f>IFERROR(VLOOKUP($A54,'Res Care'!$A$11:$H$227,'Res Care'!E$246,FALSE)-E54,"")</f>
        <v/>
      </c>
      <c r="Q54" s="20" t="str">
        <f>IFERROR(VLOOKUP($A54,'Res Care'!$A$11:$H$227,'Res Care'!H$246,FALSE)=H54,"")</f>
        <v/>
      </c>
    </row>
    <row r="55" spans="1:17" x14ac:dyDescent="0.3">
      <c r="A55" s="7" t="s">
        <v>50</v>
      </c>
      <c r="B55" s="7" t="s">
        <v>278</v>
      </c>
      <c r="C55" s="40">
        <v>203.36099999999999</v>
      </c>
      <c r="E55" s="15" t="s">
        <v>635</v>
      </c>
      <c r="F55" s="17" t="s">
        <v>634</v>
      </c>
      <c r="G55" s="18"/>
      <c r="H55" s="19" t="s">
        <v>642</v>
      </c>
      <c r="L55" s="20" t="str">
        <f>IFERROR(VLOOKUP($A55,'Res Care'!$A$11:$H$227,'Res Care'!C$246,FALSE)-C55,"")</f>
        <v/>
      </c>
      <c r="M55" s="20" t="str">
        <f>IFERROR(VLOOKUP($A55,'Res Care'!$A$11:$H$227,'Res Care'!D$246,FALSE)=D55,"")</f>
        <v/>
      </c>
      <c r="N55" s="20" t="str">
        <f>IFERROR(VLOOKUP($A55,'Res Care'!$A$11:$H$227,'Res Care'!E$246,FALSE)-E55,"")</f>
        <v/>
      </c>
      <c r="Q55" s="20" t="str">
        <f>IFERROR(VLOOKUP($A55,'Res Care'!$A$11:$H$227,'Res Care'!H$246,FALSE)=H55,"")</f>
        <v/>
      </c>
    </row>
    <row r="56" spans="1:17" x14ac:dyDescent="0.3">
      <c r="A56" s="7" t="s">
        <v>51</v>
      </c>
      <c r="B56" s="7" t="s">
        <v>279</v>
      </c>
      <c r="C56" s="40">
        <v>19.001000000000001</v>
      </c>
      <c r="E56" s="15" t="s">
        <v>651</v>
      </c>
      <c r="F56" s="17" t="s">
        <v>634</v>
      </c>
      <c r="G56" s="18"/>
      <c r="H56" s="19" t="s">
        <v>478</v>
      </c>
      <c r="L56" s="20" t="str">
        <f>IFERROR(VLOOKUP($A56,'Res Care'!$A$11:$H$227,'Res Care'!C$246,FALSE)-C56,"")</f>
        <v/>
      </c>
      <c r="M56" s="20" t="str">
        <f>IFERROR(VLOOKUP($A56,'Res Care'!$A$11:$H$227,'Res Care'!D$246,FALSE)=D56,"")</f>
        <v/>
      </c>
      <c r="N56" s="20" t="str">
        <f>IFERROR(VLOOKUP($A56,'Res Care'!$A$11:$H$227,'Res Care'!E$246,FALSE)-E56,"")</f>
        <v/>
      </c>
      <c r="Q56" s="20" t="str">
        <f>IFERROR(VLOOKUP($A56,'Res Care'!$A$11:$H$227,'Res Care'!H$246,FALSE)=H56,"")</f>
        <v/>
      </c>
    </row>
    <row r="57" spans="1:17" x14ac:dyDescent="0.3">
      <c r="A57" s="7" t="s">
        <v>52</v>
      </c>
      <c r="B57" s="7" t="s">
        <v>431</v>
      </c>
      <c r="C57" s="40" t="s">
        <v>11</v>
      </c>
      <c r="E57" s="15"/>
      <c r="F57" s="15"/>
      <c r="G57" s="16"/>
      <c r="H57" s="19"/>
      <c r="L57" s="20" t="str">
        <f>IFERROR(VLOOKUP($A57,'Res Care'!$A$11:$H$227,'Res Care'!C$246,FALSE)-C57,"")</f>
        <v/>
      </c>
      <c r="M57" s="20" t="str">
        <f>IFERROR(VLOOKUP($A57,'Res Care'!$A$11:$H$227,'Res Care'!D$246,FALSE)=D57,"")</f>
        <v/>
      </c>
      <c r="N57" s="20" t="str">
        <f>IFERROR(VLOOKUP($A57,'Res Care'!$A$11:$H$227,'Res Care'!E$246,FALSE)-E57,"")</f>
        <v/>
      </c>
      <c r="Q57" s="20" t="str">
        <f>IFERROR(VLOOKUP($A57,'Res Care'!$A$11:$H$227,'Res Care'!H$246,FALSE)=H57,"")</f>
        <v/>
      </c>
    </row>
    <row r="58" spans="1:17" x14ac:dyDescent="0.3">
      <c r="A58" s="7" t="s">
        <v>53</v>
      </c>
      <c r="B58" s="7" t="s">
        <v>280</v>
      </c>
      <c r="C58" s="40">
        <v>1160.0809999999999</v>
      </c>
      <c r="E58" s="15" t="s">
        <v>651</v>
      </c>
      <c r="F58" s="15" t="s">
        <v>634</v>
      </c>
      <c r="G58" s="16"/>
      <c r="H58" s="19" t="s">
        <v>642</v>
      </c>
      <c r="L58" s="20" t="str">
        <f>IFERROR(VLOOKUP($A58,'Res Care'!$A$11:$H$227,'Res Care'!C$246,FALSE)-C58,"")</f>
        <v/>
      </c>
      <c r="M58" s="20" t="str">
        <f>IFERROR(VLOOKUP($A58,'Res Care'!$A$11:$H$227,'Res Care'!D$246,FALSE)=D58,"")</f>
        <v/>
      </c>
      <c r="N58" s="20" t="str">
        <f>IFERROR(VLOOKUP($A58,'Res Care'!$A$11:$H$227,'Res Care'!E$246,FALSE)-E58,"")</f>
        <v/>
      </c>
      <c r="Q58" s="20" t="str">
        <f>IFERROR(VLOOKUP($A58,'Res Care'!$A$11:$H$227,'Res Care'!H$246,FALSE)=H58,"")</f>
        <v/>
      </c>
    </row>
    <row r="59" spans="1:17" x14ac:dyDescent="0.3">
      <c r="A59" s="7" t="s">
        <v>54</v>
      </c>
      <c r="B59" s="7" t="s">
        <v>325</v>
      </c>
      <c r="C59" s="40" t="s">
        <v>11</v>
      </c>
      <c r="E59" s="15"/>
      <c r="F59" s="17"/>
      <c r="G59" s="18"/>
      <c r="H59" s="19"/>
      <c r="L59" s="20" t="str">
        <f>IFERROR(VLOOKUP($A59,'Res Care'!$A$11:$H$227,'Res Care'!C$246,FALSE)-C59,"")</f>
        <v/>
      </c>
      <c r="M59" s="20" t="str">
        <f>IFERROR(VLOOKUP($A59,'Res Care'!$A$11:$H$227,'Res Care'!D$246,FALSE)=D59,"")</f>
        <v/>
      </c>
      <c r="N59" s="20" t="str">
        <f>IFERROR(VLOOKUP($A59,'Res Care'!$A$11:$H$227,'Res Care'!E$246,FALSE)-E59,"")</f>
        <v/>
      </c>
      <c r="Q59" s="20" t="str">
        <f>IFERROR(VLOOKUP($A59,'Res Care'!$A$11:$H$227,'Res Care'!H$246,FALSE)=H59,"")</f>
        <v/>
      </c>
    </row>
    <row r="60" spans="1:17" x14ac:dyDescent="0.3">
      <c r="A60" s="7" t="s">
        <v>55</v>
      </c>
      <c r="B60" s="7" t="s">
        <v>281</v>
      </c>
      <c r="C60" s="40" t="s">
        <v>11</v>
      </c>
      <c r="E60" s="15"/>
      <c r="F60" s="17"/>
      <c r="G60" s="18"/>
      <c r="H60" s="19"/>
      <c r="L60" s="20" t="str">
        <f>IFERROR(VLOOKUP($A60,'Res Care'!$A$11:$H$227,'Res Care'!C$246,FALSE)-C60,"")</f>
        <v/>
      </c>
      <c r="M60" s="20" t="str">
        <f>IFERROR(VLOOKUP($A60,'Res Care'!$A$11:$H$227,'Res Care'!D$246,FALSE)=D60,"")</f>
        <v/>
      </c>
      <c r="N60" s="20" t="str">
        <f>IFERROR(VLOOKUP($A60,'Res Care'!$A$11:$H$227,'Res Care'!E$246,FALSE)-E60,"")</f>
        <v/>
      </c>
      <c r="Q60" s="20" t="str">
        <f>IFERROR(VLOOKUP($A60,'Res Care'!$A$11:$H$227,'Res Care'!H$246,FALSE)=H60,"")</f>
        <v/>
      </c>
    </row>
    <row r="61" spans="1:17" x14ac:dyDescent="0.3">
      <c r="A61" s="7" t="s">
        <v>56</v>
      </c>
      <c r="B61" s="7" t="s">
        <v>282</v>
      </c>
      <c r="C61" s="40">
        <v>553.63199999999995</v>
      </c>
      <c r="D61" s="7" t="s">
        <v>15</v>
      </c>
      <c r="E61" s="15" t="s">
        <v>641</v>
      </c>
      <c r="F61" s="15" t="s">
        <v>653</v>
      </c>
      <c r="G61" s="16" t="s">
        <v>480</v>
      </c>
      <c r="H61" s="19" t="s">
        <v>481</v>
      </c>
      <c r="L61" s="20" t="str">
        <f>IFERROR(VLOOKUP($A61,'Res Care'!$A$11:$H$227,'Res Care'!C$246,FALSE)-C61,"")</f>
        <v/>
      </c>
      <c r="M61" s="20" t="str">
        <f>IFERROR(VLOOKUP($A61,'Res Care'!$A$11:$H$227,'Res Care'!D$246,FALSE)=D61,"")</f>
        <v/>
      </c>
      <c r="N61" s="20" t="str">
        <f>IFERROR(VLOOKUP($A61,'Res Care'!$A$11:$H$227,'Res Care'!E$246,FALSE)-E61,"")</f>
        <v/>
      </c>
      <c r="Q61" s="20" t="str">
        <f>IFERROR(VLOOKUP($A61,'Res Care'!$A$11:$H$227,'Res Care'!H$246,FALSE)=H61,"")</f>
        <v/>
      </c>
    </row>
    <row r="62" spans="1:17" x14ac:dyDescent="0.3">
      <c r="A62" s="7" t="s">
        <v>57</v>
      </c>
      <c r="B62" s="7" t="s">
        <v>283</v>
      </c>
      <c r="C62" s="40" t="s">
        <v>11</v>
      </c>
      <c r="E62" s="15"/>
      <c r="F62" s="17"/>
      <c r="G62" s="18"/>
      <c r="H62" s="19"/>
      <c r="L62" s="20" t="str">
        <f>IFERROR(VLOOKUP($A62,'Res Care'!$A$11:$H$227,'Res Care'!C$246,FALSE)-C62,"")</f>
        <v/>
      </c>
      <c r="M62" s="20" t="str">
        <f>IFERROR(VLOOKUP($A62,'Res Care'!$A$11:$H$227,'Res Care'!D$246,FALSE)=D62,"")</f>
        <v/>
      </c>
      <c r="N62" s="20" t="str">
        <f>IFERROR(VLOOKUP($A62,'Res Care'!$A$11:$H$227,'Res Care'!E$246,FALSE)-E62,"")</f>
        <v/>
      </c>
      <c r="Q62" s="20" t="str">
        <f>IFERROR(VLOOKUP($A62,'Res Care'!$A$11:$H$227,'Res Care'!H$246,FALSE)=H62,"")</f>
        <v/>
      </c>
    </row>
    <row r="63" spans="1:17" x14ac:dyDescent="0.3">
      <c r="A63" s="7" t="s">
        <v>64</v>
      </c>
      <c r="B63" s="7" t="s">
        <v>284</v>
      </c>
      <c r="C63" s="40">
        <v>148.19499999999999</v>
      </c>
      <c r="E63" s="15" t="s">
        <v>637</v>
      </c>
      <c r="F63" s="17" t="s">
        <v>634</v>
      </c>
      <c r="G63" s="18"/>
      <c r="H63" s="19" t="s">
        <v>482</v>
      </c>
      <c r="L63" s="20" t="str">
        <f>IFERROR(VLOOKUP($A63,'Res Care'!$A$11:$H$227,'Res Care'!C$246,FALSE)-C63,"")</f>
        <v/>
      </c>
      <c r="M63" s="20" t="str">
        <f>IFERROR(VLOOKUP($A63,'Res Care'!$A$11:$H$227,'Res Care'!D$246,FALSE)=D63,"")</f>
        <v/>
      </c>
      <c r="N63" s="20" t="str">
        <f>IFERROR(VLOOKUP($A63,'Res Care'!$A$11:$H$227,'Res Care'!E$246,FALSE)-E63,"")</f>
        <v/>
      </c>
      <c r="Q63" s="20" t="str">
        <f>IFERROR(VLOOKUP($A63,'Res Care'!$A$11:$H$227,'Res Care'!H$246,FALSE)=H63,"")</f>
        <v/>
      </c>
    </row>
    <row r="64" spans="1:17" x14ac:dyDescent="0.3">
      <c r="A64" s="7" t="s">
        <v>58</v>
      </c>
      <c r="B64" s="7" t="s">
        <v>285</v>
      </c>
      <c r="C64" s="40">
        <v>84.108999999999995</v>
      </c>
      <c r="E64" s="15" t="s">
        <v>645</v>
      </c>
      <c r="F64" s="17" t="s">
        <v>634</v>
      </c>
      <c r="G64" s="18"/>
      <c r="H64" s="19" t="s">
        <v>483</v>
      </c>
      <c r="L64" s="20" t="str">
        <f>IFERROR(VLOOKUP($A64,'Res Care'!$A$11:$H$227,'Res Care'!C$246,FALSE)-C64,"")</f>
        <v/>
      </c>
      <c r="M64" s="20" t="str">
        <f>IFERROR(VLOOKUP($A64,'Res Care'!$A$11:$H$227,'Res Care'!D$246,FALSE)=D64,"")</f>
        <v/>
      </c>
      <c r="N64" s="20" t="str">
        <f>IFERROR(VLOOKUP($A64,'Res Care'!$A$11:$H$227,'Res Care'!E$246,FALSE)-E64,"")</f>
        <v/>
      </c>
      <c r="Q64" s="20" t="str">
        <f>IFERROR(VLOOKUP($A64,'Res Care'!$A$11:$H$227,'Res Care'!H$246,FALSE)=H64,"")</f>
        <v/>
      </c>
    </row>
    <row r="65" spans="1:17" x14ac:dyDescent="0.3">
      <c r="A65" s="7" t="s">
        <v>59</v>
      </c>
      <c r="B65" s="7" t="s">
        <v>286</v>
      </c>
      <c r="C65" s="40">
        <v>29.954000000000001</v>
      </c>
      <c r="E65" s="15" t="s">
        <v>637</v>
      </c>
      <c r="F65" s="17" t="s">
        <v>634</v>
      </c>
      <c r="G65" s="18"/>
      <c r="H65" s="7" t="s">
        <v>484</v>
      </c>
      <c r="L65" s="20" t="str">
        <f>IFERROR(VLOOKUP($A65,'Res Care'!$A$11:$H$227,'Res Care'!C$246,FALSE)-C65,"")</f>
        <v/>
      </c>
      <c r="M65" s="20" t="str">
        <f>IFERROR(VLOOKUP($A65,'Res Care'!$A$11:$H$227,'Res Care'!D$246,FALSE)=D65,"")</f>
        <v/>
      </c>
      <c r="N65" s="20" t="str">
        <f>IFERROR(VLOOKUP($A65,'Res Care'!$A$11:$H$227,'Res Care'!E$246,FALSE)-E65,"")</f>
        <v/>
      </c>
      <c r="Q65" s="20" t="str">
        <f>IFERROR(VLOOKUP($A65,'Res Care'!$A$11:$H$227,'Res Care'!H$246,FALSE)=H65,"")</f>
        <v/>
      </c>
    </row>
    <row r="66" spans="1:17" x14ac:dyDescent="0.3">
      <c r="A66" s="7" t="s">
        <v>60</v>
      </c>
      <c r="B66" s="7" t="s">
        <v>287</v>
      </c>
      <c r="C66" s="40">
        <v>28.254999999999999</v>
      </c>
      <c r="D66" s="7" t="s">
        <v>15</v>
      </c>
      <c r="E66" s="15" t="s">
        <v>637</v>
      </c>
      <c r="F66" s="17" t="s">
        <v>634</v>
      </c>
      <c r="G66" s="18" t="s">
        <v>654</v>
      </c>
      <c r="H66" s="19" t="s">
        <v>485</v>
      </c>
      <c r="L66" s="20" t="str">
        <f>IFERROR(VLOOKUP($A66,'Res Care'!$A$11:$H$227,'Res Care'!C$246,FALSE)-C66,"")</f>
        <v/>
      </c>
      <c r="M66" s="20" t="str">
        <f>IFERROR(VLOOKUP($A66,'Res Care'!$A$11:$H$227,'Res Care'!D$246,FALSE)=D66,"")</f>
        <v/>
      </c>
      <c r="N66" s="20" t="str">
        <f>IFERROR(VLOOKUP($A66,'Res Care'!$A$11:$H$227,'Res Care'!E$246,FALSE)-E66,"")</f>
        <v/>
      </c>
      <c r="Q66" s="20" t="str">
        <f>IFERROR(VLOOKUP($A66,'Res Care'!$A$11:$H$227,'Res Care'!H$246,FALSE)=H66,"")</f>
        <v/>
      </c>
    </row>
    <row r="67" spans="1:17" x14ac:dyDescent="0.3">
      <c r="A67" s="7" t="s">
        <v>61</v>
      </c>
      <c r="B67" s="7" t="s">
        <v>288</v>
      </c>
      <c r="C67" s="40">
        <v>32.072000000000003</v>
      </c>
      <c r="E67" s="15" t="s">
        <v>635</v>
      </c>
      <c r="F67" s="17" t="s">
        <v>634</v>
      </c>
      <c r="G67" s="18"/>
      <c r="H67" s="19" t="s">
        <v>655</v>
      </c>
      <c r="L67" s="20" t="str">
        <f>IFERROR(VLOOKUP($A67,'Res Care'!$A$11:$H$227,'Res Care'!C$246,FALSE)-C67,"")</f>
        <v/>
      </c>
      <c r="M67" s="20" t="str">
        <f>IFERROR(VLOOKUP($A67,'Res Care'!$A$11:$H$227,'Res Care'!D$246,FALSE)=D67,"")</f>
        <v/>
      </c>
      <c r="N67" s="20" t="str">
        <f>IFERROR(VLOOKUP($A67,'Res Care'!$A$11:$H$227,'Res Care'!E$246,FALSE)-E67,"")</f>
        <v/>
      </c>
      <c r="Q67" s="20" t="str">
        <f>IFERROR(VLOOKUP($A67,'Res Care'!$A$11:$H$227,'Res Care'!H$246,FALSE)=H67,"")</f>
        <v/>
      </c>
    </row>
    <row r="68" spans="1:17" x14ac:dyDescent="0.3">
      <c r="A68" s="7" t="s">
        <v>62</v>
      </c>
      <c r="B68" s="7" t="s">
        <v>289</v>
      </c>
      <c r="C68" s="40" t="s">
        <v>11</v>
      </c>
      <c r="E68" s="15"/>
      <c r="F68" s="17"/>
      <c r="G68" s="18"/>
      <c r="H68" s="19"/>
      <c r="L68" s="20" t="str">
        <f>IFERROR(VLOOKUP($A68,'Res Care'!$A$11:$H$227,'Res Care'!C$246,FALSE)-C68,"")</f>
        <v/>
      </c>
      <c r="M68" s="20" t="str">
        <f>IFERROR(VLOOKUP($A68,'Res Care'!$A$11:$H$227,'Res Care'!D$246,FALSE)=D68,"")</f>
        <v/>
      </c>
      <c r="N68" s="20" t="str">
        <f>IFERROR(VLOOKUP($A68,'Res Care'!$A$11:$H$227,'Res Care'!E$246,FALSE)-E68,"")</f>
        <v/>
      </c>
      <c r="Q68" s="20" t="str">
        <f>IFERROR(VLOOKUP($A68,'Res Care'!$A$11:$H$227,'Res Care'!H$246,FALSE)=H68,"")</f>
        <v/>
      </c>
    </row>
    <row r="69" spans="1:17" x14ac:dyDescent="0.3">
      <c r="A69" s="7" t="s">
        <v>71</v>
      </c>
      <c r="B69" s="7" t="s">
        <v>290</v>
      </c>
      <c r="C69" s="40">
        <v>21.960999999999999</v>
      </c>
      <c r="E69" s="15" t="s">
        <v>641</v>
      </c>
      <c r="F69" s="17" t="s">
        <v>634</v>
      </c>
      <c r="G69" s="18"/>
      <c r="H69" s="19" t="s">
        <v>487</v>
      </c>
      <c r="L69" s="20" t="str">
        <f>IFERROR(VLOOKUP($A69,'Res Care'!$A$11:$H$227,'Res Care'!C$246,FALSE)-C69,"")</f>
        <v/>
      </c>
      <c r="M69" s="20" t="str">
        <f>IFERROR(VLOOKUP($A69,'Res Care'!$A$11:$H$227,'Res Care'!D$246,FALSE)=D69,"")</f>
        <v/>
      </c>
      <c r="N69" s="20" t="str">
        <f>IFERROR(VLOOKUP($A69,'Res Care'!$A$11:$H$227,'Res Care'!E$246,FALSE)-E69,"")</f>
        <v/>
      </c>
      <c r="Q69" s="20" t="str">
        <f>IFERROR(VLOOKUP($A69,'Res Care'!$A$11:$H$227,'Res Care'!H$246,FALSE)=H69,"")</f>
        <v/>
      </c>
    </row>
    <row r="70" spans="1:17" x14ac:dyDescent="0.3">
      <c r="A70" s="7" t="s">
        <v>63</v>
      </c>
      <c r="B70" s="7" t="s">
        <v>291</v>
      </c>
      <c r="C70" s="40">
        <v>368.35199999999998</v>
      </c>
      <c r="E70" s="15" t="s">
        <v>640</v>
      </c>
      <c r="F70" s="15" t="s">
        <v>634</v>
      </c>
      <c r="G70" s="16"/>
      <c r="H70" s="19" t="s">
        <v>642</v>
      </c>
      <c r="L70" s="20" t="str">
        <f>IFERROR(VLOOKUP($A70,'Res Care'!$A$11:$H$227,'Res Care'!C$246,FALSE)-C70,"")</f>
        <v/>
      </c>
      <c r="M70" s="20" t="str">
        <f>IFERROR(VLOOKUP($A70,'Res Care'!$A$11:$H$227,'Res Care'!D$246,FALSE)=D70,"")</f>
        <v/>
      </c>
      <c r="N70" s="20" t="str">
        <f>IFERROR(VLOOKUP($A70,'Res Care'!$A$11:$H$227,'Res Care'!E$246,FALSE)-E70,"")</f>
        <v/>
      </c>
      <c r="Q70" s="20" t="str">
        <f>IFERROR(VLOOKUP($A70,'Res Care'!$A$11:$H$227,'Res Care'!H$246,FALSE)=H70,"")</f>
        <v/>
      </c>
    </row>
    <row r="71" spans="1:17" x14ac:dyDescent="0.3">
      <c r="A71" s="7" t="s">
        <v>65</v>
      </c>
      <c r="B71" s="7" t="s">
        <v>292</v>
      </c>
      <c r="C71" s="40">
        <v>352.45299999999997</v>
      </c>
      <c r="E71" s="15" t="s">
        <v>637</v>
      </c>
      <c r="F71" s="17" t="s">
        <v>634</v>
      </c>
      <c r="G71" s="18"/>
      <c r="H71" s="19" t="s">
        <v>488</v>
      </c>
      <c r="L71" s="20" t="str">
        <f>IFERROR(VLOOKUP($A71,'Res Care'!$A$11:$H$227,'Res Care'!C$246,FALSE)-C71,"")</f>
        <v/>
      </c>
      <c r="M71" s="20" t="str">
        <f>IFERROR(VLOOKUP($A71,'Res Care'!$A$11:$H$227,'Res Care'!D$246,FALSE)=D71,"")</f>
        <v/>
      </c>
      <c r="N71" s="20" t="str">
        <f>IFERROR(VLOOKUP($A71,'Res Care'!$A$11:$H$227,'Res Care'!E$246,FALSE)-E71,"")</f>
        <v/>
      </c>
      <c r="Q71" s="20" t="str">
        <f>IFERROR(VLOOKUP($A71,'Res Care'!$A$11:$H$227,'Res Care'!H$246,FALSE)=H71,"")</f>
        <v/>
      </c>
    </row>
    <row r="72" spans="1:17" x14ac:dyDescent="0.3">
      <c r="A72" s="7" t="s">
        <v>66</v>
      </c>
      <c r="B72" s="7" t="s">
        <v>293</v>
      </c>
      <c r="C72" s="40" t="s">
        <v>11</v>
      </c>
      <c r="E72" s="15"/>
      <c r="F72" s="17"/>
      <c r="G72" s="18"/>
      <c r="H72" s="19"/>
      <c r="L72" s="20" t="str">
        <f>IFERROR(VLOOKUP($A72,'Res Care'!$A$11:$H$227,'Res Care'!C$246,FALSE)-C72,"")</f>
        <v/>
      </c>
      <c r="M72" s="20" t="str">
        <f>IFERROR(VLOOKUP($A72,'Res Care'!$A$11:$H$227,'Res Care'!D$246,FALSE)=D72,"")</f>
        <v/>
      </c>
      <c r="N72" s="20" t="str">
        <f>IFERROR(VLOOKUP($A72,'Res Care'!$A$11:$H$227,'Res Care'!E$246,FALSE)-E72,"")</f>
        <v/>
      </c>
      <c r="Q72" s="20" t="str">
        <f>IFERROR(VLOOKUP($A72,'Res Care'!$A$11:$H$227,'Res Care'!H$246,FALSE)=H72,"")</f>
        <v/>
      </c>
    </row>
    <row r="73" spans="1:17" x14ac:dyDescent="0.3">
      <c r="A73" s="7" t="s">
        <v>76</v>
      </c>
      <c r="B73" s="7" t="s">
        <v>294</v>
      </c>
      <c r="C73" s="40">
        <v>40.064</v>
      </c>
      <c r="E73" s="15" t="s">
        <v>640</v>
      </c>
      <c r="F73" s="17" t="s">
        <v>634</v>
      </c>
      <c r="G73" s="18"/>
      <c r="H73" s="19" t="s">
        <v>489</v>
      </c>
      <c r="L73" s="20" t="str">
        <f>IFERROR(VLOOKUP($A73,'Res Care'!$A$11:$H$227,'Res Care'!C$246,FALSE)-C73,"")</f>
        <v/>
      </c>
      <c r="M73" s="20" t="str">
        <f>IFERROR(VLOOKUP($A73,'Res Care'!$A$11:$H$227,'Res Care'!D$246,FALSE)=D73,"")</f>
        <v/>
      </c>
      <c r="N73" s="20" t="str">
        <f>IFERROR(VLOOKUP($A73,'Res Care'!$A$11:$H$227,'Res Care'!E$246,FALSE)-E73,"")</f>
        <v/>
      </c>
      <c r="Q73" s="20" t="str">
        <f>IFERROR(VLOOKUP($A73,'Res Care'!$A$11:$H$227,'Res Care'!H$246,FALSE)=H73,"")</f>
        <v/>
      </c>
    </row>
    <row r="74" spans="1:17" x14ac:dyDescent="0.3">
      <c r="A74" s="7" t="s">
        <v>67</v>
      </c>
      <c r="B74" s="7" t="s">
        <v>295</v>
      </c>
      <c r="C74" s="40" t="s">
        <v>11</v>
      </c>
      <c r="E74" s="15"/>
      <c r="F74" s="15"/>
      <c r="G74" s="16"/>
      <c r="H74" s="19"/>
      <c r="L74" s="20" t="str">
        <f>IFERROR(VLOOKUP($A74,'Res Care'!$A$11:$H$227,'Res Care'!C$246,FALSE)-C74,"")</f>
        <v/>
      </c>
      <c r="M74" s="20" t="str">
        <f>IFERROR(VLOOKUP($A74,'Res Care'!$A$11:$H$227,'Res Care'!D$246,FALSE)=D74,"")</f>
        <v/>
      </c>
      <c r="N74" s="20" t="str">
        <f>IFERROR(VLOOKUP($A74,'Res Care'!$A$11:$H$227,'Res Care'!E$246,FALSE)-E74,"")</f>
        <v/>
      </c>
      <c r="Q74" s="20" t="str">
        <f>IFERROR(VLOOKUP($A74,'Res Care'!$A$11:$H$227,'Res Care'!H$246,FALSE)=H74,"")</f>
        <v/>
      </c>
    </row>
    <row r="75" spans="1:17" x14ac:dyDescent="0.3">
      <c r="A75" s="7" t="s">
        <v>68</v>
      </c>
      <c r="B75" s="7" t="s">
        <v>296</v>
      </c>
      <c r="C75" s="40" t="s">
        <v>11</v>
      </c>
      <c r="E75" s="15"/>
      <c r="F75" s="15"/>
      <c r="G75" s="16"/>
      <c r="H75" s="19"/>
      <c r="L75" s="20" t="str">
        <f>IFERROR(VLOOKUP($A75,'Res Care'!$A$11:$H$227,'Res Care'!C$246,FALSE)-C75,"")</f>
        <v/>
      </c>
      <c r="M75" s="20" t="str">
        <f>IFERROR(VLOOKUP($A75,'Res Care'!$A$11:$H$227,'Res Care'!D$246,FALSE)=D75,"")</f>
        <v/>
      </c>
      <c r="N75" s="20" t="str">
        <f>IFERROR(VLOOKUP($A75,'Res Care'!$A$11:$H$227,'Res Care'!E$246,FALSE)-E75,"")</f>
        <v/>
      </c>
      <c r="Q75" s="20" t="str">
        <f>IFERROR(VLOOKUP($A75,'Res Care'!$A$11:$H$227,'Res Care'!H$246,FALSE)=H75,"")</f>
        <v/>
      </c>
    </row>
    <row r="76" spans="1:17" x14ac:dyDescent="0.3">
      <c r="A76" s="7" t="s">
        <v>69</v>
      </c>
      <c r="B76" s="7" t="s">
        <v>297</v>
      </c>
      <c r="C76" s="40">
        <v>47.392000000000003</v>
      </c>
      <c r="E76" s="15" t="s">
        <v>640</v>
      </c>
      <c r="F76" s="17" t="s">
        <v>634</v>
      </c>
      <c r="G76" s="18"/>
      <c r="H76" s="19" t="s">
        <v>490</v>
      </c>
      <c r="L76" s="20" t="str">
        <f>IFERROR(VLOOKUP($A76,'Res Care'!$A$11:$H$227,'Res Care'!C$246,FALSE)-C76,"")</f>
        <v/>
      </c>
      <c r="M76" s="20" t="str">
        <f>IFERROR(VLOOKUP($A76,'Res Care'!$A$11:$H$227,'Res Care'!D$246,FALSE)=D76,"")</f>
        <v/>
      </c>
      <c r="N76" s="20" t="str">
        <f>IFERROR(VLOOKUP($A76,'Res Care'!$A$11:$H$227,'Res Care'!E$246,FALSE)-E76,"")</f>
        <v/>
      </c>
      <c r="Q76" s="20" t="str">
        <f>IFERROR(VLOOKUP($A76,'Res Care'!$A$11:$H$227,'Res Care'!H$246,FALSE)=H76,"")</f>
        <v/>
      </c>
    </row>
    <row r="77" spans="1:17" x14ac:dyDescent="0.3">
      <c r="A77" s="7" t="s">
        <v>70</v>
      </c>
      <c r="B77" s="7" t="s">
        <v>298</v>
      </c>
      <c r="C77" s="40" t="s">
        <v>11</v>
      </c>
      <c r="E77" s="15"/>
      <c r="F77" s="17"/>
      <c r="G77" s="18"/>
      <c r="H77" s="19"/>
      <c r="L77" s="20" t="str">
        <f>IFERROR(VLOOKUP($A77,'Res Care'!$A$11:$H$227,'Res Care'!C$246,FALSE)-C77,"")</f>
        <v/>
      </c>
      <c r="M77" s="20" t="str">
        <f>IFERROR(VLOOKUP($A77,'Res Care'!$A$11:$H$227,'Res Care'!D$246,FALSE)=D77,"")</f>
        <v/>
      </c>
      <c r="N77" s="20" t="str">
        <f>IFERROR(VLOOKUP($A77,'Res Care'!$A$11:$H$227,'Res Care'!E$246,FALSE)-E77,"")</f>
        <v/>
      </c>
      <c r="Q77" s="20" t="str">
        <f>IFERROR(VLOOKUP($A77,'Res Care'!$A$11:$H$227,'Res Care'!H$246,FALSE)=H77,"")</f>
        <v/>
      </c>
    </row>
    <row r="78" spans="1:17" x14ac:dyDescent="0.3">
      <c r="A78" s="7" t="s">
        <v>72</v>
      </c>
      <c r="B78" s="7" t="s">
        <v>299</v>
      </c>
      <c r="C78" s="40">
        <v>54.451000000000001</v>
      </c>
      <c r="D78" s="7" t="s">
        <v>15</v>
      </c>
      <c r="E78" s="15" t="s">
        <v>635</v>
      </c>
      <c r="F78" s="17" t="s">
        <v>634</v>
      </c>
      <c r="G78" s="18" t="s">
        <v>656</v>
      </c>
      <c r="H78" s="19" t="s">
        <v>492</v>
      </c>
      <c r="L78" s="20" t="str">
        <f>IFERROR(VLOOKUP($A78,'Res Care'!$A$11:$H$227,'Res Care'!C$246,FALSE)-C78,"")</f>
        <v/>
      </c>
      <c r="M78" s="20" t="str">
        <f>IFERROR(VLOOKUP($A78,'Res Care'!$A$11:$H$227,'Res Care'!D$246,FALSE)=D78,"")</f>
        <v/>
      </c>
      <c r="N78" s="20" t="str">
        <f>IFERROR(VLOOKUP($A78,'Res Care'!$A$11:$H$227,'Res Care'!E$246,FALSE)-E78,"")</f>
        <v/>
      </c>
      <c r="Q78" s="20" t="str">
        <f>IFERROR(VLOOKUP($A78,'Res Care'!$A$11:$H$227,'Res Care'!H$246,FALSE)=H78,"")</f>
        <v/>
      </c>
    </row>
    <row r="79" spans="1:17" x14ac:dyDescent="0.3">
      <c r="A79" s="7" t="s">
        <v>73</v>
      </c>
      <c r="B79" s="7" t="s">
        <v>300</v>
      </c>
      <c r="C79" s="40">
        <v>428.83</v>
      </c>
      <c r="E79" s="15" t="s">
        <v>640</v>
      </c>
      <c r="F79" s="17" t="s">
        <v>634</v>
      </c>
      <c r="G79" s="18"/>
      <c r="H79" s="19" t="s">
        <v>493</v>
      </c>
      <c r="L79" s="20" t="str">
        <f>IFERROR(VLOOKUP($A79,'Res Care'!$A$11:$H$227,'Res Care'!C$246,FALSE)-C79,"")</f>
        <v/>
      </c>
      <c r="M79" s="20" t="str">
        <f>IFERROR(VLOOKUP($A79,'Res Care'!$A$11:$H$227,'Res Care'!D$246,FALSE)=D79,"")</f>
        <v/>
      </c>
      <c r="N79" s="20" t="str">
        <f>IFERROR(VLOOKUP($A79,'Res Care'!$A$11:$H$227,'Res Care'!E$246,FALSE)-E79,"")</f>
        <v/>
      </c>
      <c r="Q79" s="20" t="str">
        <f>IFERROR(VLOOKUP($A79,'Res Care'!$A$11:$H$227,'Res Care'!H$246,FALSE)=H79,"")</f>
        <v/>
      </c>
    </row>
    <row r="80" spans="1:17" x14ac:dyDescent="0.3">
      <c r="A80" s="7" t="s">
        <v>74</v>
      </c>
      <c r="B80" s="7" t="s">
        <v>301</v>
      </c>
      <c r="C80" s="40">
        <v>23.916</v>
      </c>
      <c r="E80" s="15" t="s">
        <v>637</v>
      </c>
      <c r="F80" s="17" t="s">
        <v>634</v>
      </c>
      <c r="G80" s="18"/>
      <c r="H80" s="19" t="s">
        <v>494</v>
      </c>
      <c r="L80" s="20" t="str">
        <f>IFERROR(VLOOKUP($A80,'Res Care'!$A$11:$H$227,'Res Care'!C$246,FALSE)-C80,"")</f>
        <v/>
      </c>
      <c r="M80" s="20" t="str">
        <f>IFERROR(VLOOKUP($A80,'Res Care'!$A$11:$H$227,'Res Care'!D$246,FALSE)=D80,"")</f>
        <v/>
      </c>
      <c r="N80" s="20" t="str">
        <f>IFERROR(VLOOKUP($A80,'Res Care'!$A$11:$H$227,'Res Care'!E$246,FALSE)-E80,"")</f>
        <v/>
      </c>
      <c r="Q80" s="20" t="str">
        <f>IFERROR(VLOOKUP($A80,'Res Care'!$A$11:$H$227,'Res Care'!H$246,FALSE)=H80,"")</f>
        <v/>
      </c>
    </row>
    <row r="81" spans="1:17" x14ac:dyDescent="0.3">
      <c r="A81" s="7" t="s">
        <v>75</v>
      </c>
      <c r="B81" s="7" t="s">
        <v>302</v>
      </c>
      <c r="C81" s="40">
        <v>189.83099999999999</v>
      </c>
      <c r="E81" s="15" t="s">
        <v>637</v>
      </c>
      <c r="F81" s="15" t="s">
        <v>634</v>
      </c>
      <c r="G81" s="16"/>
      <c r="H81" s="19" t="s">
        <v>657</v>
      </c>
      <c r="L81" s="20" t="str">
        <f>IFERROR(VLOOKUP($A81,'Res Care'!$A$11:$H$227,'Res Care'!C$246,FALSE)-C81,"")</f>
        <v/>
      </c>
      <c r="M81" s="20" t="str">
        <f>IFERROR(VLOOKUP($A81,'Res Care'!$A$11:$H$227,'Res Care'!D$246,FALSE)=D81,"")</f>
        <v/>
      </c>
      <c r="N81" s="20" t="str">
        <f>IFERROR(VLOOKUP($A81,'Res Care'!$A$11:$H$227,'Res Care'!E$246,FALSE)-E81,"")</f>
        <v/>
      </c>
      <c r="Q81" s="20" t="str">
        <f>IFERROR(VLOOKUP($A81,'Res Care'!$A$11:$H$227,'Res Care'!H$246,FALSE)=H81,"")</f>
        <v/>
      </c>
    </row>
    <row r="82" spans="1:17" x14ac:dyDescent="0.3">
      <c r="A82" s="7" t="s">
        <v>86</v>
      </c>
      <c r="B82" s="7" t="s">
        <v>303</v>
      </c>
      <c r="C82" s="40">
        <v>276.08699999999999</v>
      </c>
      <c r="E82" s="15" t="s">
        <v>637</v>
      </c>
      <c r="F82" s="17" t="s">
        <v>634</v>
      </c>
      <c r="G82" s="18"/>
      <c r="H82" s="19" t="s">
        <v>496</v>
      </c>
      <c r="L82" s="20" t="str">
        <f>IFERROR(VLOOKUP($A82,'Res Care'!$A$11:$H$227,'Res Care'!C$246,FALSE)-C82,"")</f>
        <v/>
      </c>
      <c r="M82" s="20" t="str">
        <f>IFERROR(VLOOKUP($A82,'Res Care'!$A$11:$H$227,'Res Care'!D$246,FALSE)=D82,"")</f>
        <v/>
      </c>
      <c r="N82" s="20" t="str">
        <f>IFERROR(VLOOKUP($A82,'Res Care'!$A$11:$H$227,'Res Care'!E$246,FALSE)-E82,"")</f>
        <v/>
      </c>
      <c r="Q82" s="20" t="str">
        <f>IFERROR(VLOOKUP($A82,'Res Care'!$A$11:$H$227,'Res Care'!H$246,FALSE)=H82,"")</f>
        <v/>
      </c>
    </row>
    <row r="83" spans="1:17" x14ac:dyDescent="0.3">
      <c r="A83" s="7" t="s">
        <v>77</v>
      </c>
      <c r="B83" s="7" t="s">
        <v>304</v>
      </c>
      <c r="C83" s="40">
        <v>72.594999999999999</v>
      </c>
      <c r="E83" s="15" t="s">
        <v>658</v>
      </c>
      <c r="F83" s="17" t="s">
        <v>634</v>
      </c>
      <c r="G83" s="18"/>
      <c r="H83" s="19" t="s">
        <v>497</v>
      </c>
      <c r="L83" s="20" t="str">
        <f>IFERROR(VLOOKUP($A83,'Res Care'!$A$11:$H$227,'Res Care'!C$246,FALSE)-C83,"")</f>
        <v/>
      </c>
      <c r="M83" s="20" t="str">
        <f>IFERROR(VLOOKUP($A83,'Res Care'!$A$11:$H$227,'Res Care'!D$246,FALSE)=D83,"")</f>
        <v/>
      </c>
      <c r="N83" s="20" t="str">
        <f>IFERROR(VLOOKUP($A83,'Res Care'!$A$11:$H$227,'Res Care'!E$246,FALSE)-E83,"")</f>
        <v/>
      </c>
      <c r="Q83" s="20" t="str">
        <f>IFERROR(VLOOKUP($A83,'Res Care'!$A$11:$H$227,'Res Care'!H$246,FALSE)=H83,"")</f>
        <v/>
      </c>
    </row>
    <row r="84" spans="1:17" x14ac:dyDescent="0.3">
      <c r="A84" s="7" t="s">
        <v>78</v>
      </c>
      <c r="B84" s="7" t="s">
        <v>305</v>
      </c>
      <c r="C84" s="40">
        <v>18.154</v>
      </c>
      <c r="E84" s="15" t="s">
        <v>640</v>
      </c>
      <c r="F84" s="17" t="s">
        <v>634</v>
      </c>
      <c r="G84" s="18"/>
      <c r="H84" s="19" t="s">
        <v>498</v>
      </c>
      <c r="L84" s="20" t="str">
        <f>IFERROR(VLOOKUP($A84,'Res Care'!$A$11:$H$227,'Res Care'!C$246,FALSE)-C84,"")</f>
        <v/>
      </c>
      <c r="M84" s="20" t="str">
        <f>IFERROR(VLOOKUP($A84,'Res Care'!$A$11:$H$227,'Res Care'!D$246,FALSE)=D84,"")</f>
        <v/>
      </c>
      <c r="N84" s="20" t="str">
        <f>IFERROR(VLOOKUP($A84,'Res Care'!$A$11:$H$227,'Res Care'!E$246,FALSE)-E84,"")</f>
        <v/>
      </c>
      <c r="Q84" s="20" t="str">
        <f>IFERROR(VLOOKUP($A84,'Res Care'!$A$11:$H$227,'Res Care'!H$246,FALSE)=H84,"")</f>
        <v/>
      </c>
    </row>
    <row r="85" spans="1:17" x14ac:dyDescent="0.3">
      <c r="A85" s="7" t="s">
        <v>79</v>
      </c>
      <c r="B85" s="7" t="s">
        <v>306</v>
      </c>
      <c r="C85" s="40">
        <v>41.165999999999997</v>
      </c>
      <c r="E85" s="15" t="s">
        <v>638</v>
      </c>
      <c r="F85" s="17" t="s">
        <v>634</v>
      </c>
      <c r="G85" s="18"/>
      <c r="H85" s="19" t="s">
        <v>499</v>
      </c>
      <c r="L85" s="20" t="str">
        <f>IFERROR(VLOOKUP($A85,'Res Care'!$A$11:$H$227,'Res Care'!C$246,FALSE)-C85,"")</f>
        <v/>
      </c>
      <c r="M85" s="20" t="str">
        <f>IFERROR(VLOOKUP($A85,'Res Care'!$A$11:$H$227,'Res Care'!D$246,FALSE)=D85,"")</f>
        <v/>
      </c>
      <c r="N85" s="20" t="str">
        <f>IFERROR(VLOOKUP($A85,'Res Care'!$A$11:$H$227,'Res Care'!E$246,FALSE)-E85,"")</f>
        <v/>
      </c>
      <c r="Q85" s="20" t="str">
        <f>IFERROR(VLOOKUP($A85,'Res Care'!$A$11:$H$227,'Res Care'!H$246,FALSE)=H85,"")</f>
        <v/>
      </c>
    </row>
    <row r="86" spans="1:17" x14ac:dyDescent="0.3">
      <c r="A86" s="7" t="s">
        <v>80</v>
      </c>
      <c r="B86" s="7" t="s">
        <v>307</v>
      </c>
      <c r="C86" s="40">
        <v>308.56200000000001</v>
      </c>
      <c r="E86" s="15" t="s">
        <v>652</v>
      </c>
      <c r="F86" s="17" t="s">
        <v>634</v>
      </c>
      <c r="G86" s="18"/>
      <c r="H86" s="19" t="s">
        <v>500</v>
      </c>
      <c r="L86" s="20" t="str">
        <f>IFERROR(VLOOKUP($A86,'Res Care'!$A$11:$H$227,'Res Care'!C$246,FALSE)-C86,"")</f>
        <v/>
      </c>
      <c r="M86" s="20" t="str">
        <f>IFERROR(VLOOKUP($A86,'Res Care'!$A$11:$H$227,'Res Care'!D$246,FALSE)=D86,"")</f>
        <v/>
      </c>
      <c r="N86" s="20" t="str">
        <f>IFERROR(VLOOKUP($A86,'Res Care'!$A$11:$H$227,'Res Care'!E$246,FALSE)-E86,"")</f>
        <v/>
      </c>
      <c r="Q86" s="20" t="str">
        <f>IFERROR(VLOOKUP($A86,'Res Care'!$A$11:$H$227,'Res Care'!H$246,FALSE)=H86,"")</f>
        <v/>
      </c>
    </row>
    <row r="87" spans="1:17" x14ac:dyDescent="0.3">
      <c r="A87" s="7" t="s">
        <v>81</v>
      </c>
      <c r="B87" s="7" t="s">
        <v>308</v>
      </c>
      <c r="C87" s="40">
        <v>594.14499999999998</v>
      </c>
      <c r="E87" s="15" t="s">
        <v>659</v>
      </c>
      <c r="F87" s="17" t="s">
        <v>634</v>
      </c>
      <c r="G87" s="18"/>
      <c r="H87" s="19" t="s">
        <v>501</v>
      </c>
      <c r="L87" s="20" t="str">
        <f>IFERROR(VLOOKUP($A87,'Res Care'!$A$11:$H$227,'Res Care'!C$246,FALSE)-C87,"")</f>
        <v/>
      </c>
      <c r="M87" s="20" t="str">
        <f>IFERROR(VLOOKUP($A87,'Res Care'!$A$11:$H$227,'Res Care'!D$246,FALSE)=D87,"")</f>
        <v/>
      </c>
      <c r="N87" s="20" t="str">
        <f>IFERROR(VLOOKUP($A87,'Res Care'!$A$11:$H$227,'Res Care'!E$246,FALSE)-E87,"")</f>
        <v/>
      </c>
      <c r="Q87" s="20" t="str">
        <f>IFERROR(VLOOKUP($A87,'Res Care'!$A$11:$H$227,'Res Care'!H$246,FALSE)=H87,"")</f>
        <v/>
      </c>
    </row>
    <row r="88" spans="1:17" x14ac:dyDescent="0.3">
      <c r="A88" s="7" t="s">
        <v>93</v>
      </c>
      <c r="B88" s="7" t="s">
        <v>432</v>
      </c>
      <c r="C88" s="40" t="s">
        <v>11</v>
      </c>
      <c r="E88" s="17"/>
      <c r="F88" s="17"/>
      <c r="G88" s="18"/>
      <c r="H88" s="19"/>
      <c r="L88" s="20" t="str">
        <f>IFERROR(VLOOKUP($A88,'Res Care'!$A$11:$H$227,'Res Care'!C$246,FALSE)-C88,"")</f>
        <v/>
      </c>
      <c r="M88" s="20" t="str">
        <f>IFERROR(VLOOKUP($A88,'Res Care'!$A$11:$H$227,'Res Care'!D$246,FALSE)=D88,"")</f>
        <v/>
      </c>
      <c r="N88" s="20" t="str">
        <f>IFERROR(VLOOKUP($A88,'Res Care'!$A$11:$H$227,'Res Care'!E$246,FALSE)-E88,"")</f>
        <v/>
      </c>
      <c r="Q88" s="20" t="str">
        <f>IFERROR(VLOOKUP($A88,'Res Care'!$A$11:$H$227,'Res Care'!H$246,FALSE)=H88,"")</f>
        <v/>
      </c>
    </row>
    <row r="89" spans="1:17" x14ac:dyDescent="0.3">
      <c r="A89" s="7" t="s">
        <v>82</v>
      </c>
      <c r="B89" s="7" t="s">
        <v>309</v>
      </c>
      <c r="C89" s="40">
        <v>172.17599999999999</v>
      </c>
      <c r="E89" s="15" t="s">
        <v>651</v>
      </c>
      <c r="F89" s="17" t="s">
        <v>634</v>
      </c>
      <c r="G89" s="18"/>
      <c r="H89" s="19" t="s">
        <v>502</v>
      </c>
      <c r="L89" s="20" t="str">
        <f>IFERROR(VLOOKUP($A89,'Res Care'!$A$11:$H$227,'Res Care'!C$246,FALSE)-C89,"")</f>
        <v/>
      </c>
      <c r="M89" s="20" t="str">
        <f>IFERROR(VLOOKUP($A89,'Res Care'!$A$11:$H$227,'Res Care'!D$246,FALSE)=D89,"")</f>
        <v/>
      </c>
      <c r="N89" s="20" t="str">
        <f>IFERROR(VLOOKUP($A89,'Res Care'!$A$11:$H$227,'Res Care'!E$246,FALSE)-E89,"")</f>
        <v/>
      </c>
      <c r="Q89" s="20" t="str">
        <f>IFERROR(VLOOKUP($A89,'Res Care'!$A$11:$H$227,'Res Care'!H$246,FALSE)=H89,"")</f>
        <v/>
      </c>
    </row>
    <row r="90" spans="1:17" x14ac:dyDescent="0.3">
      <c r="A90" s="7" t="s">
        <v>83</v>
      </c>
      <c r="B90" s="7" t="s">
        <v>310</v>
      </c>
      <c r="C90" s="40">
        <v>340.87099999999998</v>
      </c>
      <c r="E90" s="15" t="s">
        <v>635</v>
      </c>
      <c r="F90" s="15" t="s">
        <v>634</v>
      </c>
      <c r="G90" s="16"/>
      <c r="H90" s="19" t="s">
        <v>642</v>
      </c>
      <c r="L90" s="20" t="str">
        <f>IFERROR(VLOOKUP($A90,'Res Care'!$A$11:$H$227,'Res Care'!C$246,FALSE)-C90,"")</f>
        <v/>
      </c>
      <c r="M90" s="20" t="str">
        <f>IFERROR(VLOOKUP($A90,'Res Care'!$A$11:$H$227,'Res Care'!D$246,FALSE)=D90,"")</f>
        <v/>
      </c>
      <c r="N90" s="20" t="str">
        <f>IFERROR(VLOOKUP($A90,'Res Care'!$A$11:$H$227,'Res Care'!E$246,FALSE)-E90,"")</f>
        <v/>
      </c>
      <c r="Q90" s="20" t="str">
        <f>IFERROR(VLOOKUP($A90,'Res Care'!$A$11:$H$227,'Res Care'!H$246,FALSE)=H90,"")</f>
        <v/>
      </c>
    </row>
    <row r="91" spans="1:17" x14ac:dyDescent="0.3">
      <c r="A91" s="7" t="s">
        <v>84</v>
      </c>
      <c r="B91" s="7" t="s">
        <v>311</v>
      </c>
      <c r="C91" s="40" t="s">
        <v>11</v>
      </c>
      <c r="E91" s="15"/>
      <c r="F91" s="15"/>
      <c r="G91" s="16"/>
      <c r="H91" s="19"/>
      <c r="L91" s="20" t="str">
        <f>IFERROR(VLOOKUP($A91,'Res Care'!$A$11:$H$227,'Res Care'!C$246,FALSE)-C91,"")</f>
        <v/>
      </c>
      <c r="M91" s="20" t="str">
        <f>IFERROR(VLOOKUP($A91,'Res Care'!$A$11:$H$227,'Res Care'!D$246,FALSE)=D91,"")</f>
        <v/>
      </c>
      <c r="N91" s="20" t="str">
        <f>IFERROR(VLOOKUP($A91,'Res Care'!$A$11:$H$227,'Res Care'!E$246,FALSE)-E91,"")</f>
        <v/>
      </c>
      <c r="Q91" s="20" t="str">
        <f>IFERROR(VLOOKUP($A91,'Res Care'!$A$11:$H$227,'Res Care'!H$246,FALSE)=H91,"")</f>
        <v/>
      </c>
    </row>
    <row r="92" spans="1:17" x14ac:dyDescent="0.3">
      <c r="A92" s="7" t="s">
        <v>85</v>
      </c>
      <c r="B92" s="7" t="s">
        <v>312</v>
      </c>
      <c r="C92" s="40">
        <v>81.679000000000002</v>
      </c>
      <c r="E92" s="15" t="s">
        <v>651</v>
      </c>
      <c r="F92" s="17" t="s">
        <v>634</v>
      </c>
      <c r="G92" s="18"/>
      <c r="H92" s="19" t="s">
        <v>504</v>
      </c>
      <c r="L92" s="20" t="str">
        <f>IFERROR(VLOOKUP($A92,'Res Care'!$A$11:$H$227,'Res Care'!C$246,FALSE)-C92,"")</f>
        <v/>
      </c>
      <c r="M92" s="20" t="str">
        <f>IFERROR(VLOOKUP($A92,'Res Care'!$A$11:$H$227,'Res Care'!D$246,FALSE)=D92,"")</f>
        <v/>
      </c>
      <c r="N92" s="20" t="str">
        <f>IFERROR(VLOOKUP($A92,'Res Care'!$A$11:$H$227,'Res Care'!E$246,FALSE)-E92,"")</f>
        <v/>
      </c>
      <c r="Q92" s="20" t="str">
        <f>IFERROR(VLOOKUP($A92,'Res Care'!$A$11:$H$227,'Res Care'!H$246,FALSE)=H92,"")</f>
        <v/>
      </c>
    </row>
    <row r="93" spans="1:17" x14ac:dyDescent="0.3">
      <c r="A93" s="7" t="s">
        <v>87</v>
      </c>
      <c r="B93" s="7" t="s">
        <v>313</v>
      </c>
      <c r="C93" s="40">
        <v>617.88800000000003</v>
      </c>
      <c r="E93" s="15" t="s">
        <v>641</v>
      </c>
      <c r="F93" s="17" t="s">
        <v>634</v>
      </c>
      <c r="G93" s="18"/>
      <c r="H93" s="19" t="s">
        <v>505</v>
      </c>
      <c r="L93" s="20" t="str">
        <f>IFERROR(VLOOKUP($A93,'Res Care'!$A$11:$H$227,'Res Care'!C$246,FALSE)-C93,"")</f>
        <v/>
      </c>
      <c r="M93" s="20" t="str">
        <f>IFERROR(VLOOKUP($A93,'Res Care'!$A$11:$H$227,'Res Care'!D$246,FALSE)=D93,"")</f>
        <v/>
      </c>
      <c r="N93" s="20" t="str">
        <f>IFERROR(VLOOKUP($A93,'Res Care'!$A$11:$H$227,'Res Care'!E$246,FALSE)-E93,"")</f>
        <v/>
      </c>
      <c r="Q93" s="20" t="str">
        <f>IFERROR(VLOOKUP($A93,'Res Care'!$A$11:$H$227,'Res Care'!H$246,FALSE)=H93,"")</f>
        <v/>
      </c>
    </row>
    <row r="94" spans="1:17" x14ac:dyDescent="0.3">
      <c r="A94" s="7" t="s">
        <v>88</v>
      </c>
      <c r="B94" s="7" t="s">
        <v>314</v>
      </c>
      <c r="C94" s="40">
        <v>34.578000000000003</v>
      </c>
      <c r="E94" s="15" t="s">
        <v>637</v>
      </c>
      <c r="F94" s="17" t="s">
        <v>634</v>
      </c>
      <c r="G94" s="18"/>
      <c r="H94" s="19" t="s">
        <v>660</v>
      </c>
      <c r="L94" s="20" t="str">
        <f>IFERROR(VLOOKUP($A94,'Res Care'!$A$11:$H$227,'Res Care'!C$246,FALSE)-C94,"")</f>
        <v/>
      </c>
      <c r="M94" s="20" t="str">
        <f>IFERROR(VLOOKUP($A94,'Res Care'!$A$11:$H$227,'Res Care'!D$246,FALSE)=D94,"")</f>
        <v/>
      </c>
      <c r="N94" s="20" t="str">
        <f>IFERROR(VLOOKUP($A94,'Res Care'!$A$11:$H$227,'Res Care'!E$246,FALSE)-E94,"")</f>
        <v/>
      </c>
      <c r="Q94" s="20" t="str">
        <f>IFERROR(VLOOKUP($A94,'Res Care'!$A$11:$H$227,'Res Care'!H$246,FALSE)=H94,"")</f>
        <v/>
      </c>
    </row>
    <row r="95" spans="1:17" x14ac:dyDescent="0.3">
      <c r="A95" s="7" t="s">
        <v>89</v>
      </c>
      <c r="B95" s="7" t="s">
        <v>315</v>
      </c>
      <c r="C95" s="40">
        <v>2.758</v>
      </c>
      <c r="E95" s="15" t="s">
        <v>661</v>
      </c>
      <c r="F95" s="17" t="s">
        <v>634</v>
      </c>
      <c r="G95" s="18"/>
      <c r="H95" s="19" t="s">
        <v>507</v>
      </c>
      <c r="L95" s="20" t="str">
        <f>IFERROR(VLOOKUP($A95,'Res Care'!$A$11:$H$227,'Res Care'!C$246,FALSE)-C95,"")</f>
        <v/>
      </c>
      <c r="M95" s="20" t="str">
        <f>IFERROR(VLOOKUP($A95,'Res Care'!$A$11:$H$227,'Res Care'!D$246,FALSE)=D95,"")</f>
        <v/>
      </c>
      <c r="N95" s="20" t="str">
        <f>IFERROR(VLOOKUP($A95,'Res Care'!$A$11:$H$227,'Res Care'!E$246,FALSE)-E95,"")</f>
        <v/>
      </c>
      <c r="Q95" s="20" t="str">
        <f>IFERROR(VLOOKUP($A95,'Res Care'!$A$11:$H$227,'Res Care'!H$246,FALSE)=H95,"")</f>
        <v/>
      </c>
    </row>
    <row r="96" spans="1:17" x14ac:dyDescent="0.3">
      <c r="A96" s="7" t="s">
        <v>90</v>
      </c>
      <c r="B96" s="7" t="s">
        <v>316</v>
      </c>
      <c r="C96" s="40">
        <v>51.658999999999999</v>
      </c>
      <c r="E96" s="15" t="s">
        <v>641</v>
      </c>
      <c r="F96" s="15" t="s">
        <v>634</v>
      </c>
      <c r="G96" s="16"/>
      <c r="H96" s="19" t="s">
        <v>508</v>
      </c>
      <c r="L96" s="20" t="str">
        <f>IFERROR(VLOOKUP($A96,'Res Care'!$A$11:$H$227,'Res Care'!C$246,FALSE)-C96,"")</f>
        <v/>
      </c>
      <c r="M96" s="20" t="str">
        <f>IFERROR(VLOOKUP($A96,'Res Care'!$A$11:$H$227,'Res Care'!D$246,FALSE)=D96,"")</f>
        <v/>
      </c>
      <c r="N96" s="20" t="str">
        <f>IFERROR(VLOOKUP($A96,'Res Care'!$A$11:$H$227,'Res Care'!E$246,FALSE)-E96,"")</f>
        <v/>
      </c>
      <c r="Q96" s="20" t="str">
        <f>IFERROR(VLOOKUP($A96,'Res Care'!$A$11:$H$227,'Res Care'!H$246,FALSE)=H96,"")</f>
        <v/>
      </c>
    </row>
    <row r="97" spans="1:17" x14ac:dyDescent="0.3">
      <c r="A97" s="7" t="s">
        <v>91</v>
      </c>
      <c r="B97" s="7" t="s">
        <v>317</v>
      </c>
      <c r="C97" s="40" t="s">
        <v>11</v>
      </c>
      <c r="E97" s="15"/>
      <c r="F97" s="15"/>
      <c r="G97" s="16"/>
      <c r="H97" s="19"/>
      <c r="L97" s="20" t="str">
        <f>IFERROR(VLOOKUP($A97,'Res Care'!$A$11:$H$227,'Res Care'!C$246,FALSE)-C97,"")</f>
        <v/>
      </c>
      <c r="M97" s="20" t="str">
        <f>IFERROR(VLOOKUP($A97,'Res Care'!$A$11:$H$227,'Res Care'!D$246,FALSE)=D97,"")</f>
        <v/>
      </c>
      <c r="N97" s="20" t="str">
        <f>IFERROR(VLOOKUP($A97,'Res Care'!$A$11:$H$227,'Res Care'!E$246,FALSE)-E97,"")</f>
        <v/>
      </c>
      <c r="Q97" s="20" t="str">
        <f>IFERROR(VLOOKUP($A97,'Res Care'!$A$11:$H$227,'Res Care'!H$246,FALSE)=H97,"")</f>
        <v/>
      </c>
    </row>
    <row r="98" spans="1:17" x14ac:dyDescent="0.3">
      <c r="A98" s="7" t="s">
        <v>92</v>
      </c>
      <c r="B98" s="7" t="s">
        <v>318</v>
      </c>
      <c r="C98" s="40" t="s">
        <v>11</v>
      </c>
      <c r="E98" s="15"/>
      <c r="F98" s="15"/>
      <c r="G98" s="16"/>
      <c r="H98" s="19"/>
      <c r="L98" s="20" t="str">
        <f>IFERROR(VLOOKUP($A98,'Res Care'!$A$11:$H$227,'Res Care'!C$246,FALSE)-C98,"")</f>
        <v/>
      </c>
      <c r="M98" s="20" t="str">
        <f>IFERROR(VLOOKUP($A98,'Res Care'!$A$11:$H$227,'Res Care'!D$246,FALSE)=D98,"")</f>
        <v/>
      </c>
      <c r="N98" s="20" t="str">
        <f>IFERROR(VLOOKUP($A98,'Res Care'!$A$11:$H$227,'Res Care'!E$246,FALSE)-E98,"")</f>
        <v/>
      </c>
      <c r="Q98" s="20" t="str">
        <f>IFERROR(VLOOKUP($A98,'Res Care'!$A$11:$H$227,'Res Care'!H$246,FALSE)=H98,"")</f>
        <v/>
      </c>
    </row>
    <row r="99" spans="1:17" x14ac:dyDescent="0.3">
      <c r="A99" s="7" t="s">
        <v>94</v>
      </c>
      <c r="B99" s="7" t="s">
        <v>319</v>
      </c>
      <c r="C99" s="40">
        <v>182.41200000000001</v>
      </c>
      <c r="E99" s="15" t="s">
        <v>638</v>
      </c>
      <c r="F99" s="17" t="s">
        <v>634</v>
      </c>
      <c r="G99" s="18"/>
      <c r="H99" s="19" t="s">
        <v>509</v>
      </c>
      <c r="L99" s="20" t="str">
        <f>IFERROR(VLOOKUP($A99,'Res Care'!$A$11:$H$227,'Res Care'!C$246,FALSE)-C99,"")</f>
        <v/>
      </c>
      <c r="M99" s="20" t="str">
        <f>IFERROR(VLOOKUP($A99,'Res Care'!$A$11:$H$227,'Res Care'!D$246,FALSE)=D99,"")</f>
        <v/>
      </c>
      <c r="N99" s="20" t="str">
        <f>IFERROR(VLOOKUP($A99,'Res Care'!$A$11:$H$227,'Res Care'!E$246,FALSE)-E99,"")</f>
        <v/>
      </c>
      <c r="Q99" s="20" t="str">
        <f>IFERROR(VLOOKUP($A99,'Res Care'!$A$11:$H$227,'Res Care'!H$246,FALSE)=H99,"")</f>
        <v/>
      </c>
    </row>
    <row r="100" spans="1:17" x14ac:dyDescent="0.3">
      <c r="A100" s="7" t="s">
        <v>95</v>
      </c>
      <c r="B100" s="7" t="s">
        <v>320</v>
      </c>
      <c r="C100" s="40">
        <v>169.33099999999999</v>
      </c>
      <c r="E100" s="15" t="s">
        <v>661</v>
      </c>
      <c r="F100" s="15" t="s">
        <v>634</v>
      </c>
      <c r="G100" s="16"/>
      <c r="H100" s="19" t="s">
        <v>662</v>
      </c>
      <c r="L100" s="20" t="str">
        <f>IFERROR(VLOOKUP($A100,'Res Care'!$A$11:$H$227,'Res Care'!C$246,FALSE)-C100,"")</f>
        <v/>
      </c>
      <c r="M100" s="20" t="str">
        <f>IFERROR(VLOOKUP($A100,'Res Care'!$A$11:$H$227,'Res Care'!D$246,FALSE)=D100,"")</f>
        <v/>
      </c>
      <c r="N100" s="20" t="str">
        <f>IFERROR(VLOOKUP($A100,'Res Care'!$A$11:$H$227,'Res Care'!E$246,FALSE)-E100,"")</f>
        <v/>
      </c>
      <c r="Q100" s="20" t="str">
        <f>IFERROR(VLOOKUP($A100,'Res Care'!$A$11:$H$227,'Res Care'!H$246,FALSE)=H100,"")</f>
        <v/>
      </c>
    </row>
    <row r="101" spans="1:17" x14ac:dyDescent="0.3">
      <c r="A101" s="7" t="s">
        <v>96</v>
      </c>
      <c r="B101" s="7" t="s">
        <v>321</v>
      </c>
      <c r="C101" s="40">
        <v>15.026</v>
      </c>
      <c r="E101" s="15" t="s">
        <v>637</v>
      </c>
      <c r="F101" s="17" t="s">
        <v>634</v>
      </c>
      <c r="G101" s="18"/>
      <c r="H101" s="19" t="s">
        <v>445</v>
      </c>
      <c r="L101" s="20" t="str">
        <f>IFERROR(VLOOKUP($A101,'Res Care'!$A$11:$H$227,'Res Care'!C$246,FALSE)-C101,"")</f>
        <v/>
      </c>
      <c r="M101" s="20" t="str">
        <f>IFERROR(VLOOKUP($A101,'Res Care'!$A$11:$H$227,'Res Care'!D$246,FALSE)=D101,"")</f>
        <v/>
      </c>
      <c r="N101" s="20" t="str">
        <f>IFERROR(VLOOKUP($A101,'Res Care'!$A$11:$H$227,'Res Care'!E$246,FALSE)-E101,"")</f>
        <v/>
      </c>
      <c r="Q101" s="20" t="str">
        <f>IFERROR(VLOOKUP($A101,'Res Care'!$A$11:$H$227,'Res Care'!H$246,FALSE)=H101,"")</f>
        <v/>
      </c>
    </row>
    <row r="102" spans="1:17" x14ac:dyDescent="0.3">
      <c r="A102" s="7" t="s">
        <v>97</v>
      </c>
      <c r="B102" s="7" t="s">
        <v>322</v>
      </c>
      <c r="C102" s="40">
        <v>173.17400000000001</v>
      </c>
      <c r="E102" s="15" t="s">
        <v>635</v>
      </c>
      <c r="F102" s="17" t="s">
        <v>634</v>
      </c>
      <c r="G102" s="18"/>
      <c r="H102" s="19" t="s">
        <v>642</v>
      </c>
      <c r="L102" s="20" t="str">
        <f>IFERROR(VLOOKUP($A102,'Res Care'!$A$11:$H$227,'Res Care'!C$246,FALSE)-C102,"")</f>
        <v/>
      </c>
      <c r="M102" s="20" t="str">
        <f>IFERROR(VLOOKUP($A102,'Res Care'!$A$11:$H$227,'Res Care'!D$246,FALSE)=D102,"")</f>
        <v/>
      </c>
      <c r="N102" s="20" t="str">
        <f>IFERROR(VLOOKUP($A102,'Res Care'!$A$11:$H$227,'Res Care'!E$246,FALSE)-E102,"")</f>
        <v/>
      </c>
      <c r="Q102" s="20" t="str">
        <f>IFERROR(VLOOKUP($A102,'Res Care'!$A$11:$H$227,'Res Care'!H$246,FALSE)=H102,"")</f>
        <v/>
      </c>
    </row>
    <row r="103" spans="1:17" x14ac:dyDescent="0.3">
      <c r="A103" s="7" t="s">
        <v>98</v>
      </c>
      <c r="B103" s="7" t="s">
        <v>323</v>
      </c>
      <c r="C103" s="40">
        <v>224.54300000000001</v>
      </c>
      <c r="E103" s="15" t="s">
        <v>640</v>
      </c>
      <c r="F103" s="17" t="s">
        <v>634</v>
      </c>
      <c r="G103" s="18"/>
      <c r="H103" s="19" t="s">
        <v>512</v>
      </c>
      <c r="L103" s="20" t="str">
        <f>IFERROR(VLOOKUP($A103,'Res Care'!$A$11:$H$227,'Res Care'!C$246,FALSE)-C103,"")</f>
        <v/>
      </c>
      <c r="M103" s="20" t="str">
        <f>IFERROR(VLOOKUP($A103,'Res Care'!$A$11:$H$227,'Res Care'!D$246,FALSE)=D103,"")</f>
        <v/>
      </c>
      <c r="N103" s="20" t="str">
        <f>IFERROR(VLOOKUP($A103,'Res Care'!$A$11:$H$227,'Res Care'!E$246,FALSE)-E103,"")</f>
        <v/>
      </c>
      <c r="Q103" s="20" t="str">
        <f>IFERROR(VLOOKUP($A103,'Res Care'!$A$11:$H$227,'Res Care'!H$246,FALSE)=H103,"")</f>
        <v/>
      </c>
    </row>
    <row r="104" spans="1:17" x14ac:dyDescent="0.3">
      <c r="A104" s="7" t="s">
        <v>99</v>
      </c>
      <c r="B104" s="7" t="s">
        <v>324</v>
      </c>
      <c r="C104" s="40" t="s">
        <v>11</v>
      </c>
      <c r="E104" s="15"/>
      <c r="F104" s="17"/>
      <c r="G104" s="18"/>
      <c r="H104" s="19"/>
      <c r="L104" s="20" t="str">
        <f>IFERROR(VLOOKUP($A104,'Res Care'!$A$11:$H$227,'Res Care'!C$246,FALSE)-C104,"")</f>
        <v/>
      </c>
      <c r="M104" s="20" t="str">
        <f>IFERROR(VLOOKUP($A104,'Res Care'!$A$11:$H$227,'Res Care'!D$246,FALSE)=D104,"")</f>
        <v/>
      </c>
      <c r="N104" s="20" t="str">
        <f>IFERROR(VLOOKUP($A104,'Res Care'!$A$11:$H$227,'Res Care'!E$246,FALSE)-E104,"")</f>
        <v/>
      </c>
      <c r="Q104" s="20" t="str">
        <f>IFERROR(VLOOKUP($A104,'Res Care'!$A$11:$H$227,'Res Care'!H$246,FALSE)=H104,"")</f>
        <v/>
      </c>
    </row>
    <row r="105" spans="1:17" x14ac:dyDescent="0.3">
      <c r="A105" s="7" t="s">
        <v>111</v>
      </c>
      <c r="B105" s="7" t="s">
        <v>327</v>
      </c>
      <c r="C105" s="40">
        <v>27.789000000000001</v>
      </c>
      <c r="E105" s="15" t="s">
        <v>641</v>
      </c>
      <c r="F105" s="17" t="s">
        <v>634</v>
      </c>
      <c r="G105" s="18"/>
      <c r="H105" s="19" t="s">
        <v>513</v>
      </c>
      <c r="L105" s="20" t="str">
        <f>IFERROR(VLOOKUP($A105,'Res Care'!$A$11:$H$227,'Res Care'!C$246,FALSE)-C105,"")</f>
        <v/>
      </c>
      <c r="M105" s="20" t="str">
        <f>IFERROR(VLOOKUP($A105,'Res Care'!$A$11:$H$227,'Res Care'!D$246,FALSE)=D105,"")</f>
        <v/>
      </c>
      <c r="N105" s="20" t="str">
        <f>IFERROR(VLOOKUP($A105,'Res Care'!$A$11:$H$227,'Res Care'!E$246,FALSE)-E105,"")</f>
        <v/>
      </c>
      <c r="Q105" s="20" t="str">
        <f>IFERROR(VLOOKUP($A105,'Res Care'!$A$11:$H$227,'Res Care'!H$246,FALSE)=H105,"")</f>
        <v/>
      </c>
    </row>
    <row r="106" spans="1:17" x14ac:dyDescent="0.3">
      <c r="A106" s="7" t="s">
        <v>100</v>
      </c>
      <c r="B106" s="7" t="s">
        <v>328</v>
      </c>
      <c r="C106" s="40">
        <v>864.173</v>
      </c>
      <c r="E106" s="15" t="s">
        <v>635</v>
      </c>
      <c r="F106" s="15" t="s">
        <v>634</v>
      </c>
      <c r="G106" s="18"/>
      <c r="H106" s="19" t="s">
        <v>642</v>
      </c>
      <c r="L106" s="20" t="str">
        <f>IFERROR(VLOOKUP($A106,'Res Care'!$A$11:$H$227,'Res Care'!C$246,FALSE)-C106,"")</f>
        <v/>
      </c>
      <c r="M106" s="20" t="str">
        <f>IFERROR(VLOOKUP($A106,'Res Care'!$A$11:$H$227,'Res Care'!D$246,FALSE)=D106,"")</f>
        <v/>
      </c>
      <c r="N106" s="20" t="str">
        <f>IFERROR(VLOOKUP($A106,'Res Care'!$A$11:$H$227,'Res Care'!E$246,FALSE)-E106,"")</f>
        <v/>
      </c>
      <c r="Q106" s="20" t="str">
        <f>IFERROR(VLOOKUP($A106,'Res Care'!$A$11:$H$227,'Res Care'!H$246,FALSE)=H106,"")</f>
        <v/>
      </c>
    </row>
    <row r="107" spans="1:17" x14ac:dyDescent="0.3">
      <c r="A107" s="7" t="s">
        <v>101</v>
      </c>
      <c r="B107" s="7" t="s">
        <v>329</v>
      </c>
      <c r="C107" s="40" t="s">
        <v>11</v>
      </c>
      <c r="E107" s="15"/>
      <c r="F107" s="17"/>
      <c r="G107" s="18"/>
      <c r="H107" s="19"/>
      <c r="L107" s="20" t="str">
        <f>IFERROR(VLOOKUP($A107,'Res Care'!$A$11:$H$227,'Res Care'!C$246,FALSE)-C107,"")</f>
        <v/>
      </c>
      <c r="M107" s="20" t="str">
        <f>IFERROR(VLOOKUP($A107,'Res Care'!$A$11:$H$227,'Res Care'!D$246,FALSE)=D107,"")</f>
        <v/>
      </c>
      <c r="N107" s="20" t="str">
        <f>IFERROR(VLOOKUP($A107,'Res Care'!$A$11:$H$227,'Res Care'!E$246,FALSE)-E107,"")</f>
        <v/>
      </c>
      <c r="Q107" s="20" t="str">
        <f>IFERROR(VLOOKUP($A107,'Res Care'!$A$11:$H$227,'Res Care'!H$246,FALSE)=H107,"")</f>
        <v/>
      </c>
    </row>
    <row r="108" spans="1:17" x14ac:dyDescent="0.3">
      <c r="A108" s="7" t="s">
        <v>102</v>
      </c>
      <c r="B108" s="7" t="s">
        <v>330</v>
      </c>
      <c r="C108" s="40">
        <v>316.06599999999997</v>
      </c>
      <c r="E108" s="15" t="s">
        <v>635</v>
      </c>
      <c r="F108" s="15" t="s">
        <v>634</v>
      </c>
      <c r="G108" s="16"/>
      <c r="H108" s="19" t="s">
        <v>642</v>
      </c>
      <c r="L108" s="20" t="str">
        <f>IFERROR(VLOOKUP($A108,'Res Care'!$A$11:$H$227,'Res Care'!C$246,FALSE)-C108,"")</f>
        <v/>
      </c>
      <c r="M108" s="20" t="str">
        <f>IFERROR(VLOOKUP($A108,'Res Care'!$A$11:$H$227,'Res Care'!D$246,FALSE)=D108,"")</f>
        <v/>
      </c>
      <c r="N108" s="20" t="str">
        <f>IFERROR(VLOOKUP($A108,'Res Care'!$A$11:$H$227,'Res Care'!E$246,FALSE)-E108,"")</f>
        <v/>
      </c>
      <c r="Q108" s="20" t="str">
        <f>IFERROR(VLOOKUP($A108,'Res Care'!$A$11:$H$227,'Res Care'!H$246,FALSE)=H108,"")</f>
        <v/>
      </c>
    </row>
    <row r="109" spans="1:17" x14ac:dyDescent="0.3">
      <c r="A109" s="7" t="s">
        <v>103</v>
      </c>
      <c r="B109" s="7" t="s">
        <v>331</v>
      </c>
      <c r="C109" s="40" t="s">
        <v>11</v>
      </c>
      <c r="E109" s="15"/>
      <c r="F109" s="17"/>
      <c r="G109" s="18"/>
      <c r="H109" s="19"/>
      <c r="L109" s="20" t="str">
        <f>IFERROR(VLOOKUP($A109,'Res Care'!$A$11:$H$227,'Res Care'!C$246,FALSE)-C109,"")</f>
        <v/>
      </c>
      <c r="M109" s="20" t="str">
        <f>IFERROR(VLOOKUP($A109,'Res Care'!$A$11:$H$227,'Res Care'!D$246,FALSE)=D109,"")</f>
        <v/>
      </c>
      <c r="N109" s="20" t="str">
        <f>IFERROR(VLOOKUP($A109,'Res Care'!$A$11:$H$227,'Res Care'!E$246,FALSE)-E109,"")</f>
        <v/>
      </c>
      <c r="Q109" s="20" t="str">
        <f>IFERROR(VLOOKUP($A109,'Res Care'!$A$11:$H$227,'Res Care'!H$246,FALSE)=H109,"")</f>
        <v/>
      </c>
    </row>
    <row r="110" spans="1:17" x14ac:dyDescent="0.3">
      <c r="A110" s="7" t="s">
        <v>104</v>
      </c>
      <c r="B110" s="7" t="s">
        <v>332</v>
      </c>
      <c r="C110" s="40" t="s">
        <v>11</v>
      </c>
      <c r="E110" s="15"/>
      <c r="F110" s="17"/>
      <c r="G110" s="18"/>
      <c r="H110" s="19"/>
      <c r="L110" s="20" t="str">
        <f>IFERROR(VLOOKUP($A110,'Res Care'!$A$11:$H$227,'Res Care'!C$246,FALSE)-C110,"")</f>
        <v/>
      </c>
      <c r="M110" s="20" t="str">
        <f>IFERROR(VLOOKUP($A110,'Res Care'!$A$11:$H$227,'Res Care'!D$246,FALSE)=D110,"")</f>
        <v/>
      </c>
      <c r="N110" s="20" t="str">
        <f>IFERROR(VLOOKUP($A110,'Res Care'!$A$11:$H$227,'Res Care'!E$246,FALSE)-E110,"")</f>
        <v/>
      </c>
      <c r="Q110" s="20" t="str">
        <f>IFERROR(VLOOKUP($A110,'Res Care'!$A$11:$H$227,'Res Care'!H$246,FALSE)=H110,"")</f>
        <v/>
      </c>
    </row>
    <row r="111" spans="1:17" x14ac:dyDescent="0.3">
      <c r="A111" s="7" t="s">
        <v>105</v>
      </c>
      <c r="B111" s="7" t="s">
        <v>333</v>
      </c>
      <c r="C111" s="40">
        <v>176.76300000000001</v>
      </c>
      <c r="E111" s="15" t="s">
        <v>640</v>
      </c>
      <c r="F111" s="17" t="s">
        <v>634</v>
      </c>
      <c r="G111" s="18"/>
      <c r="H111" s="19" t="s">
        <v>515</v>
      </c>
      <c r="L111" s="20" t="str">
        <f>IFERROR(VLOOKUP($A111,'Res Care'!$A$11:$H$227,'Res Care'!C$246,FALSE)-C111,"")</f>
        <v/>
      </c>
      <c r="M111" s="20" t="str">
        <f>IFERROR(VLOOKUP($A111,'Res Care'!$A$11:$H$227,'Res Care'!D$246,FALSE)=D111,"")</f>
        <v/>
      </c>
      <c r="N111" s="20" t="str">
        <f>IFERROR(VLOOKUP($A111,'Res Care'!$A$11:$H$227,'Res Care'!E$246,FALSE)-E111,"")</f>
        <v/>
      </c>
      <c r="Q111" s="20" t="str">
        <f>IFERROR(VLOOKUP($A111,'Res Care'!$A$11:$H$227,'Res Care'!H$246,FALSE)=H111,"")</f>
        <v/>
      </c>
    </row>
    <row r="112" spans="1:17" x14ac:dyDescent="0.3">
      <c r="A112" s="7" t="s">
        <v>119</v>
      </c>
      <c r="B112" s="7" t="s">
        <v>334</v>
      </c>
      <c r="C112" s="40" t="s">
        <v>11</v>
      </c>
      <c r="E112" s="15"/>
      <c r="F112" s="17"/>
      <c r="G112" s="18"/>
      <c r="H112" s="19"/>
      <c r="L112" s="20" t="str">
        <f>IFERROR(VLOOKUP($A112,'Res Care'!$A$11:$H$227,'Res Care'!C$246,FALSE)-C112,"")</f>
        <v/>
      </c>
      <c r="M112" s="20" t="str">
        <f>IFERROR(VLOOKUP($A112,'Res Care'!$A$11:$H$227,'Res Care'!D$246,FALSE)=D112,"")</f>
        <v/>
      </c>
      <c r="N112" s="20" t="str">
        <f>IFERROR(VLOOKUP($A112,'Res Care'!$A$11:$H$227,'Res Care'!E$246,FALSE)-E112,"")</f>
        <v/>
      </c>
      <c r="Q112" s="20" t="str">
        <f>IFERROR(VLOOKUP($A112,'Res Care'!$A$11:$H$227,'Res Care'!H$246,FALSE)=H112,"")</f>
        <v/>
      </c>
    </row>
    <row r="113" spans="1:17" x14ac:dyDescent="0.3">
      <c r="A113" s="7" t="s">
        <v>106</v>
      </c>
      <c r="B113" s="7" t="s">
        <v>433</v>
      </c>
      <c r="C113" s="40" t="s">
        <v>11</v>
      </c>
      <c r="E113" s="15"/>
      <c r="F113" s="15"/>
      <c r="G113" s="16"/>
      <c r="H113" s="19"/>
      <c r="L113" s="20" t="str">
        <f>IFERROR(VLOOKUP($A113,'Res Care'!$A$11:$H$227,'Res Care'!C$246,FALSE)-C113,"")</f>
        <v/>
      </c>
      <c r="M113" s="20" t="str">
        <f>IFERROR(VLOOKUP($A113,'Res Care'!$A$11:$H$227,'Res Care'!D$246,FALSE)=D113,"")</f>
        <v/>
      </c>
      <c r="N113" s="20" t="str">
        <f>IFERROR(VLOOKUP($A113,'Res Care'!$A$11:$H$227,'Res Care'!E$246,FALSE)-E113,"")</f>
        <v/>
      </c>
      <c r="Q113" s="20" t="str">
        <f>IFERROR(VLOOKUP($A113,'Res Care'!$A$11:$H$227,'Res Care'!H$246,FALSE)=H113,"")</f>
        <v/>
      </c>
    </row>
    <row r="114" spans="1:17" x14ac:dyDescent="0.3">
      <c r="A114" s="7" t="s">
        <v>107</v>
      </c>
      <c r="B114" s="7" t="s">
        <v>335</v>
      </c>
      <c r="C114" s="40">
        <v>292.512</v>
      </c>
      <c r="E114" s="15" t="s">
        <v>635</v>
      </c>
      <c r="F114" s="15" t="s">
        <v>634</v>
      </c>
      <c r="G114" s="16"/>
      <c r="H114" s="19" t="s">
        <v>642</v>
      </c>
      <c r="L114" s="20" t="str">
        <f>IFERROR(VLOOKUP($A114,'Res Care'!$A$11:$H$227,'Res Care'!C$246,FALSE)-C114,"")</f>
        <v/>
      </c>
      <c r="M114" s="20" t="str">
        <f>IFERROR(VLOOKUP($A114,'Res Care'!$A$11:$H$227,'Res Care'!D$246,FALSE)=D114,"")</f>
        <v/>
      </c>
      <c r="N114" s="20" t="str">
        <f>IFERROR(VLOOKUP($A114,'Res Care'!$A$11:$H$227,'Res Care'!E$246,FALSE)-E114,"")</f>
        <v/>
      </c>
      <c r="Q114" s="20" t="str">
        <f>IFERROR(VLOOKUP($A114,'Res Care'!$A$11:$H$227,'Res Care'!H$246,FALSE)=H114,"")</f>
        <v/>
      </c>
    </row>
    <row r="115" spans="1:17" x14ac:dyDescent="0.3">
      <c r="A115" s="7" t="s">
        <v>108</v>
      </c>
      <c r="B115" s="7" t="s">
        <v>336</v>
      </c>
      <c r="C115" s="40" t="s">
        <v>11</v>
      </c>
      <c r="E115" s="15"/>
      <c r="F115" s="15"/>
      <c r="G115" s="16"/>
      <c r="H115" s="19"/>
      <c r="L115" s="20" t="str">
        <f>IFERROR(VLOOKUP($A115,'Res Care'!$A$11:$H$227,'Res Care'!C$246,FALSE)-C115,"")</f>
        <v/>
      </c>
      <c r="M115" s="20" t="str">
        <f>IFERROR(VLOOKUP($A115,'Res Care'!$A$11:$H$227,'Res Care'!D$246,FALSE)=D115,"")</f>
        <v/>
      </c>
      <c r="N115" s="20" t="str">
        <f>IFERROR(VLOOKUP($A115,'Res Care'!$A$11:$H$227,'Res Care'!E$246,FALSE)-E115,"")</f>
        <v/>
      </c>
      <c r="Q115" s="20" t="str">
        <f>IFERROR(VLOOKUP($A115,'Res Care'!$A$11:$H$227,'Res Care'!H$246,FALSE)=H115,"")</f>
        <v/>
      </c>
    </row>
    <row r="116" spans="1:17" x14ac:dyDescent="0.3">
      <c r="A116" s="7" t="s">
        <v>109</v>
      </c>
      <c r="B116" s="7" t="s">
        <v>337</v>
      </c>
      <c r="C116" s="40" t="s">
        <v>11</v>
      </c>
      <c r="E116" s="15"/>
      <c r="F116" s="17"/>
      <c r="G116" s="18"/>
      <c r="H116" s="19"/>
      <c r="L116" s="20" t="str">
        <f>IFERROR(VLOOKUP($A116,'Res Care'!$A$11:$H$227,'Res Care'!C$246,FALSE)-C116,"")</f>
        <v/>
      </c>
      <c r="M116" s="20" t="str">
        <f>IFERROR(VLOOKUP($A116,'Res Care'!$A$11:$H$227,'Res Care'!D$246,FALSE)=D116,"")</f>
        <v/>
      </c>
      <c r="N116" s="20" t="str">
        <f>IFERROR(VLOOKUP($A116,'Res Care'!$A$11:$H$227,'Res Care'!E$246,FALSE)-E116,"")</f>
        <v/>
      </c>
      <c r="Q116" s="20" t="str">
        <f>IFERROR(VLOOKUP($A116,'Res Care'!$A$11:$H$227,'Res Care'!H$246,FALSE)=H116,"")</f>
        <v/>
      </c>
    </row>
    <row r="117" spans="1:17" x14ac:dyDescent="0.3">
      <c r="A117" s="7" t="s">
        <v>110</v>
      </c>
      <c r="B117" s="7" t="s">
        <v>338</v>
      </c>
      <c r="C117" s="40">
        <v>68.468000000000004</v>
      </c>
      <c r="E117" s="15" t="s">
        <v>663</v>
      </c>
      <c r="F117" s="17" t="s">
        <v>634</v>
      </c>
      <c r="G117" s="18"/>
      <c r="H117" s="19" t="s">
        <v>517</v>
      </c>
      <c r="L117" s="20" t="str">
        <f>IFERROR(VLOOKUP($A117,'Res Care'!$A$11:$H$227,'Res Care'!C$246,FALSE)-C117,"")</f>
        <v/>
      </c>
      <c r="M117" s="20" t="str">
        <f>IFERROR(VLOOKUP($A117,'Res Care'!$A$11:$H$227,'Res Care'!D$246,FALSE)=D117,"")</f>
        <v/>
      </c>
      <c r="N117" s="20" t="str">
        <f>IFERROR(VLOOKUP($A117,'Res Care'!$A$11:$H$227,'Res Care'!E$246,FALSE)-E117,"")</f>
        <v/>
      </c>
      <c r="Q117" s="20" t="str">
        <f>IFERROR(VLOOKUP($A117,'Res Care'!$A$11:$H$227,'Res Care'!H$246,FALSE)=H117,"")</f>
        <v/>
      </c>
    </row>
    <row r="118" spans="1:17" x14ac:dyDescent="0.3">
      <c r="A118" s="7" t="s">
        <v>126</v>
      </c>
      <c r="B118" s="7" t="s">
        <v>339</v>
      </c>
      <c r="C118" s="40">
        <v>78.772999999999996</v>
      </c>
      <c r="E118" s="15" t="s">
        <v>640</v>
      </c>
      <c r="F118" s="17" t="s">
        <v>634</v>
      </c>
      <c r="G118" s="18"/>
      <c r="H118" s="19" t="s">
        <v>518</v>
      </c>
      <c r="L118" s="20" t="str">
        <f>IFERROR(VLOOKUP($A118,'Res Care'!$A$11:$H$227,'Res Care'!C$246,FALSE)-C118,"")</f>
        <v/>
      </c>
      <c r="M118" s="20" t="str">
        <f>IFERROR(VLOOKUP($A118,'Res Care'!$A$11:$H$227,'Res Care'!D$246,FALSE)=D118,"")</f>
        <v/>
      </c>
      <c r="N118" s="20" t="str">
        <f>IFERROR(VLOOKUP($A118,'Res Care'!$A$11:$H$227,'Res Care'!E$246,FALSE)-E118,"")</f>
        <v/>
      </c>
      <c r="Q118" s="20" t="str">
        <f>IFERROR(VLOOKUP($A118,'Res Care'!$A$11:$H$227,'Res Care'!H$246,FALSE)=H118,"")</f>
        <v/>
      </c>
    </row>
    <row r="119" spans="1:17" x14ac:dyDescent="0.3">
      <c r="A119" s="7" t="s">
        <v>112</v>
      </c>
      <c r="B119" s="7" t="s">
        <v>340</v>
      </c>
      <c r="C119" s="40">
        <v>156.477</v>
      </c>
      <c r="E119" s="15" t="s">
        <v>635</v>
      </c>
      <c r="F119" s="17" t="s">
        <v>634</v>
      </c>
      <c r="G119" s="18"/>
      <c r="H119" s="19" t="s">
        <v>519</v>
      </c>
      <c r="L119" s="20" t="str">
        <f>IFERROR(VLOOKUP($A119,'Res Care'!$A$11:$H$227,'Res Care'!C$246,FALSE)-C119,"")</f>
        <v/>
      </c>
      <c r="M119" s="20" t="str">
        <f>IFERROR(VLOOKUP($A119,'Res Care'!$A$11:$H$227,'Res Care'!D$246,FALSE)=D119,"")</f>
        <v/>
      </c>
      <c r="N119" s="20" t="str">
        <f>IFERROR(VLOOKUP($A119,'Res Care'!$A$11:$H$227,'Res Care'!E$246,FALSE)-E119,"")</f>
        <v/>
      </c>
      <c r="Q119" s="20" t="str">
        <f>IFERROR(VLOOKUP($A119,'Res Care'!$A$11:$H$227,'Res Care'!H$246,FALSE)=H119,"")</f>
        <v/>
      </c>
    </row>
    <row r="120" spans="1:17" x14ac:dyDescent="0.3">
      <c r="A120" s="7" t="s">
        <v>113</v>
      </c>
      <c r="B120" s="7" t="s">
        <v>341</v>
      </c>
      <c r="C120" s="40">
        <v>8.0730000000000004</v>
      </c>
      <c r="E120" s="15" t="s">
        <v>635</v>
      </c>
      <c r="F120" s="17" t="s">
        <v>634</v>
      </c>
      <c r="G120" s="18"/>
      <c r="H120" s="19" t="s">
        <v>664</v>
      </c>
      <c r="L120" s="20" t="str">
        <f>IFERROR(VLOOKUP($A120,'Res Care'!$A$11:$H$227,'Res Care'!C$246,FALSE)-C120,"")</f>
        <v/>
      </c>
      <c r="M120" s="20" t="str">
        <f>IFERROR(VLOOKUP($A120,'Res Care'!$A$11:$H$227,'Res Care'!D$246,FALSE)=D120,"")</f>
        <v/>
      </c>
      <c r="N120" s="20" t="str">
        <f>IFERROR(VLOOKUP($A120,'Res Care'!$A$11:$H$227,'Res Care'!E$246,FALSE)-E120,"")</f>
        <v/>
      </c>
      <c r="Q120" s="20" t="str">
        <f>IFERROR(VLOOKUP($A120,'Res Care'!$A$11:$H$227,'Res Care'!H$246,FALSE)=H120,"")</f>
        <v/>
      </c>
    </row>
    <row r="121" spans="1:17" x14ac:dyDescent="0.3">
      <c r="A121" s="7" t="s">
        <v>114</v>
      </c>
      <c r="B121" s="7" t="s">
        <v>342</v>
      </c>
      <c r="C121" s="40">
        <v>283.911</v>
      </c>
      <c r="E121" s="15" t="s">
        <v>641</v>
      </c>
      <c r="F121" s="15" t="s">
        <v>634</v>
      </c>
      <c r="G121" s="16"/>
      <c r="H121" s="19" t="s">
        <v>521</v>
      </c>
      <c r="L121" s="20" t="str">
        <f>IFERROR(VLOOKUP($A121,'Res Care'!$A$11:$H$227,'Res Care'!C$246,FALSE)-C121,"")</f>
        <v/>
      </c>
      <c r="M121" s="20" t="str">
        <f>IFERROR(VLOOKUP($A121,'Res Care'!$A$11:$H$227,'Res Care'!D$246,FALSE)=D121,"")</f>
        <v/>
      </c>
      <c r="N121" s="20" t="str">
        <f>IFERROR(VLOOKUP($A121,'Res Care'!$A$11:$H$227,'Res Care'!E$246,FALSE)-E121,"")</f>
        <v/>
      </c>
      <c r="Q121" s="20" t="str">
        <f>IFERROR(VLOOKUP($A121,'Res Care'!$A$11:$H$227,'Res Care'!H$246,FALSE)=H121,"")</f>
        <v/>
      </c>
    </row>
    <row r="122" spans="1:17" x14ac:dyDescent="0.3">
      <c r="A122" s="7" t="s">
        <v>115</v>
      </c>
      <c r="B122" s="7" t="s">
        <v>343</v>
      </c>
      <c r="C122" s="40" t="s">
        <v>11</v>
      </c>
      <c r="E122" s="15"/>
      <c r="F122" s="17"/>
      <c r="G122" s="18"/>
      <c r="H122" s="19"/>
      <c r="L122" s="20" t="str">
        <f>IFERROR(VLOOKUP($A122,'Res Care'!$A$11:$H$227,'Res Care'!C$246,FALSE)-C122,"")</f>
        <v/>
      </c>
      <c r="M122" s="20" t="str">
        <f>IFERROR(VLOOKUP($A122,'Res Care'!$A$11:$H$227,'Res Care'!D$246,FALSE)=D122,"")</f>
        <v/>
      </c>
      <c r="N122" s="20" t="str">
        <f>IFERROR(VLOOKUP($A122,'Res Care'!$A$11:$H$227,'Res Care'!E$246,FALSE)-E122,"")</f>
        <v/>
      </c>
      <c r="Q122" s="20" t="str">
        <f>IFERROR(VLOOKUP($A122,'Res Care'!$A$11:$H$227,'Res Care'!H$246,FALSE)=H122,"")</f>
        <v/>
      </c>
    </row>
    <row r="123" spans="1:17" x14ac:dyDescent="0.3">
      <c r="A123" s="7" t="s">
        <v>116</v>
      </c>
      <c r="B123" s="7" t="s">
        <v>344</v>
      </c>
      <c r="C123" s="40">
        <v>7.3540000000000001</v>
      </c>
      <c r="E123" s="15" t="s">
        <v>645</v>
      </c>
      <c r="F123" s="17" t="s">
        <v>634</v>
      </c>
      <c r="G123" s="18"/>
      <c r="H123" s="19" t="s">
        <v>522</v>
      </c>
      <c r="L123" s="20" t="str">
        <f>IFERROR(VLOOKUP($A123,'Res Care'!$A$11:$H$227,'Res Care'!C$246,FALSE)-C123,"")</f>
        <v/>
      </c>
      <c r="M123" s="20" t="str">
        <f>IFERROR(VLOOKUP($A123,'Res Care'!$A$11:$H$227,'Res Care'!D$246,FALSE)=D123,"")</f>
        <v/>
      </c>
      <c r="N123" s="20" t="str">
        <f>IFERROR(VLOOKUP($A123,'Res Care'!$A$11:$H$227,'Res Care'!E$246,FALSE)-E123,"")</f>
        <v/>
      </c>
      <c r="Q123" s="20" t="str">
        <f>IFERROR(VLOOKUP($A123,'Res Care'!$A$11:$H$227,'Res Care'!H$246,FALSE)=H123,"")</f>
        <v/>
      </c>
    </row>
    <row r="124" spans="1:17" x14ac:dyDescent="0.3">
      <c r="A124" s="7" t="s">
        <v>133</v>
      </c>
      <c r="B124" s="7" t="s">
        <v>345</v>
      </c>
      <c r="C124" s="40" t="s">
        <v>11</v>
      </c>
      <c r="E124" s="15"/>
      <c r="F124" s="17"/>
      <c r="G124" s="18"/>
      <c r="H124" s="19"/>
      <c r="L124" s="20" t="str">
        <f>IFERROR(VLOOKUP($A124,'Res Care'!$A$11:$H$227,'Res Care'!C$246,FALSE)-C124,"")</f>
        <v/>
      </c>
      <c r="M124" s="20" t="str">
        <f>IFERROR(VLOOKUP($A124,'Res Care'!$A$11:$H$227,'Res Care'!D$246,FALSE)=D124,"")</f>
        <v/>
      </c>
      <c r="N124" s="20" t="str">
        <f>IFERROR(VLOOKUP($A124,'Res Care'!$A$11:$H$227,'Res Care'!E$246,FALSE)-E124,"")</f>
        <v/>
      </c>
      <c r="Q124" s="20" t="str">
        <f>IFERROR(VLOOKUP($A124,'Res Care'!$A$11:$H$227,'Res Care'!H$246,FALSE)=H124,"")</f>
        <v/>
      </c>
    </row>
    <row r="125" spans="1:17" x14ac:dyDescent="0.3">
      <c r="A125" s="7" t="s">
        <v>117</v>
      </c>
      <c r="B125" s="7" t="s">
        <v>346</v>
      </c>
      <c r="C125" s="40">
        <v>57.103999999999999</v>
      </c>
      <c r="E125" s="15" t="s">
        <v>638</v>
      </c>
      <c r="F125" s="17" t="s">
        <v>634</v>
      </c>
      <c r="G125" s="18"/>
      <c r="H125" s="19" t="s">
        <v>523</v>
      </c>
      <c r="L125" s="20" t="str">
        <f>IFERROR(VLOOKUP($A125,'Res Care'!$A$11:$H$227,'Res Care'!C$246,FALSE)-C125,"")</f>
        <v/>
      </c>
      <c r="M125" s="20" t="str">
        <f>IFERROR(VLOOKUP($A125,'Res Care'!$A$11:$H$227,'Res Care'!D$246,FALSE)=D125,"")</f>
        <v/>
      </c>
      <c r="N125" s="20" t="str">
        <f>IFERROR(VLOOKUP($A125,'Res Care'!$A$11:$H$227,'Res Care'!E$246,FALSE)-E125,"")</f>
        <v/>
      </c>
      <c r="Q125" s="20" t="str">
        <f>IFERROR(VLOOKUP($A125,'Res Care'!$A$11:$H$227,'Res Care'!H$246,FALSE)=H125,"")</f>
        <v/>
      </c>
    </row>
    <row r="126" spans="1:17" x14ac:dyDescent="0.3">
      <c r="A126" s="7" t="s">
        <v>136</v>
      </c>
      <c r="B126" s="7" t="s">
        <v>347</v>
      </c>
      <c r="C126" s="40" t="s">
        <v>11</v>
      </c>
      <c r="E126" s="15"/>
      <c r="F126" s="17"/>
      <c r="G126" s="18"/>
      <c r="H126" s="19"/>
      <c r="L126" s="20" t="str">
        <f>IFERROR(VLOOKUP($A126,'Res Care'!$A$11:$H$227,'Res Care'!C$246,FALSE)-C126,"")</f>
        <v/>
      </c>
      <c r="M126" s="20" t="str">
        <f>IFERROR(VLOOKUP($A126,'Res Care'!$A$11:$H$227,'Res Care'!D$246,FALSE)=D126,"")</f>
        <v/>
      </c>
      <c r="N126" s="20" t="str">
        <f>IFERROR(VLOOKUP($A126,'Res Care'!$A$11:$H$227,'Res Care'!E$246,FALSE)-E126,"")</f>
        <v/>
      </c>
      <c r="Q126" s="20" t="str">
        <f>IFERROR(VLOOKUP($A126,'Res Care'!$A$11:$H$227,'Res Care'!H$246,FALSE)=H126,"")</f>
        <v/>
      </c>
    </row>
    <row r="127" spans="1:17" x14ac:dyDescent="0.3">
      <c r="A127" s="7" t="s">
        <v>118</v>
      </c>
      <c r="B127" s="7" t="s">
        <v>434</v>
      </c>
      <c r="C127" s="40" t="s">
        <v>11</v>
      </c>
      <c r="E127" s="15"/>
      <c r="F127" s="15"/>
      <c r="G127" s="16"/>
      <c r="H127" s="19"/>
      <c r="L127" s="20" t="str">
        <f>IFERROR(VLOOKUP($A127,'Res Care'!$A$11:$H$227,'Res Care'!C$246,FALSE)-C127,"")</f>
        <v/>
      </c>
      <c r="M127" s="20" t="str">
        <f>IFERROR(VLOOKUP($A127,'Res Care'!$A$11:$H$227,'Res Care'!D$246,FALSE)=D127,"")</f>
        <v/>
      </c>
      <c r="N127" s="20" t="str">
        <f>IFERROR(VLOOKUP($A127,'Res Care'!$A$11:$H$227,'Res Care'!E$246,FALSE)-E127,"")</f>
        <v/>
      </c>
      <c r="Q127" s="20" t="str">
        <f>IFERROR(VLOOKUP($A127,'Res Care'!$A$11:$H$227,'Res Care'!H$246,FALSE)=H127,"")</f>
        <v/>
      </c>
    </row>
    <row r="128" spans="1:17" x14ac:dyDescent="0.3">
      <c r="A128" s="7" t="s">
        <v>120</v>
      </c>
      <c r="B128" s="7" t="s">
        <v>349</v>
      </c>
      <c r="C128" s="40">
        <v>89.66</v>
      </c>
      <c r="D128" s="7" t="s">
        <v>15</v>
      </c>
      <c r="E128" s="15" t="s">
        <v>638</v>
      </c>
      <c r="F128" s="17" t="s">
        <v>644</v>
      </c>
      <c r="G128" s="18" t="s">
        <v>460</v>
      </c>
      <c r="H128" s="19" t="s">
        <v>524</v>
      </c>
      <c r="L128" s="20" t="str">
        <f>IFERROR(VLOOKUP($A128,'Res Care'!$A$11:$H$227,'Res Care'!C$246,FALSE)-C128,"")</f>
        <v/>
      </c>
      <c r="M128" s="20" t="str">
        <f>IFERROR(VLOOKUP($A128,'Res Care'!$A$11:$H$227,'Res Care'!D$246,FALSE)=D128,"")</f>
        <v/>
      </c>
      <c r="N128" s="20" t="str">
        <f>IFERROR(VLOOKUP($A128,'Res Care'!$A$11:$H$227,'Res Care'!E$246,FALSE)-E128,"")</f>
        <v/>
      </c>
      <c r="Q128" s="20" t="str">
        <f>IFERROR(VLOOKUP($A128,'Res Care'!$A$11:$H$227,'Res Care'!H$246,FALSE)=H128,"")</f>
        <v/>
      </c>
    </row>
    <row r="129" spans="1:17" x14ac:dyDescent="0.3">
      <c r="A129" s="7" t="s">
        <v>121</v>
      </c>
      <c r="B129" s="7" t="s">
        <v>350</v>
      </c>
      <c r="C129" s="40">
        <v>78.436000000000007</v>
      </c>
      <c r="E129" s="15" t="s">
        <v>635</v>
      </c>
      <c r="F129" s="17" t="s">
        <v>634</v>
      </c>
      <c r="G129" s="18"/>
      <c r="H129" s="19" t="s">
        <v>642</v>
      </c>
      <c r="L129" s="20" t="str">
        <f>IFERROR(VLOOKUP($A129,'Res Care'!$A$11:$H$227,'Res Care'!C$246,FALSE)-C129,"")</f>
        <v/>
      </c>
      <c r="M129" s="20" t="str">
        <f>IFERROR(VLOOKUP($A129,'Res Care'!$A$11:$H$227,'Res Care'!D$246,FALSE)=D129,"")</f>
        <v/>
      </c>
      <c r="N129" s="20" t="str">
        <f>IFERROR(VLOOKUP($A129,'Res Care'!$A$11:$H$227,'Res Care'!E$246,FALSE)-E129,"")</f>
        <v/>
      </c>
      <c r="Q129" s="20" t="str">
        <f>IFERROR(VLOOKUP($A129,'Res Care'!$A$11:$H$227,'Res Care'!H$246,FALSE)=H129,"")</f>
        <v/>
      </c>
    </row>
    <row r="130" spans="1:17" x14ac:dyDescent="0.3">
      <c r="A130" s="7" t="s">
        <v>122</v>
      </c>
      <c r="B130" s="7" t="s">
        <v>351</v>
      </c>
      <c r="C130" s="40">
        <v>0</v>
      </c>
      <c r="E130" s="15" t="s">
        <v>637</v>
      </c>
      <c r="F130" s="17" t="s">
        <v>634</v>
      </c>
      <c r="G130" s="18"/>
      <c r="H130" s="19" t="s">
        <v>665</v>
      </c>
      <c r="L130" s="20" t="str">
        <f>IFERROR(VLOOKUP($A130,'Res Care'!$A$11:$H$227,'Res Care'!C$246,FALSE)-C130,"")</f>
        <v/>
      </c>
      <c r="M130" s="20" t="str">
        <f>IFERROR(VLOOKUP($A130,'Res Care'!$A$11:$H$227,'Res Care'!D$246,FALSE)=D130,"")</f>
        <v/>
      </c>
      <c r="N130" s="20" t="str">
        <f>IFERROR(VLOOKUP($A130,'Res Care'!$A$11:$H$227,'Res Care'!E$246,FALSE)-E130,"")</f>
        <v/>
      </c>
      <c r="Q130" s="20" t="str">
        <f>IFERROR(VLOOKUP($A130,'Res Care'!$A$11:$H$227,'Res Care'!H$246,FALSE)=H130,"")</f>
        <v/>
      </c>
    </row>
    <row r="131" spans="1:17" x14ac:dyDescent="0.3">
      <c r="A131" s="7" t="s">
        <v>123</v>
      </c>
      <c r="B131" s="7" t="s">
        <v>352</v>
      </c>
      <c r="C131" s="40">
        <v>957.54899999999998</v>
      </c>
      <c r="D131" s="7" t="s">
        <v>15</v>
      </c>
      <c r="E131" s="15" t="s">
        <v>666</v>
      </c>
      <c r="F131" s="17" t="s">
        <v>644</v>
      </c>
      <c r="G131" s="18" t="s">
        <v>460</v>
      </c>
      <c r="H131" s="19" t="s">
        <v>527</v>
      </c>
      <c r="L131" s="20" t="str">
        <f>IFERROR(VLOOKUP($A131,'Res Care'!$A$11:$H$227,'Res Care'!C$246,FALSE)-C131,"")</f>
        <v/>
      </c>
      <c r="M131" s="20" t="str">
        <f>IFERROR(VLOOKUP($A131,'Res Care'!$A$11:$H$227,'Res Care'!D$246,FALSE)=D131,"")</f>
        <v/>
      </c>
      <c r="N131" s="20" t="str">
        <f>IFERROR(VLOOKUP($A131,'Res Care'!$A$11:$H$227,'Res Care'!E$246,FALSE)-E131,"")</f>
        <v/>
      </c>
      <c r="Q131" s="20" t="str">
        <f>IFERROR(VLOOKUP($A131,'Res Care'!$A$11:$H$227,'Res Care'!H$246,FALSE)=H131,"")</f>
        <v/>
      </c>
    </row>
    <row r="132" spans="1:17" x14ac:dyDescent="0.3">
      <c r="A132" s="7" t="s">
        <v>124</v>
      </c>
      <c r="B132" s="7" t="s">
        <v>353</v>
      </c>
      <c r="C132" s="40">
        <v>24.004999999999999</v>
      </c>
      <c r="E132" s="15" t="s">
        <v>635</v>
      </c>
      <c r="F132" s="17" t="s">
        <v>634</v>
      </c>
      <c r="G132" s="18"/>
      <c r="H132" s="19" t="s">
        <v>667</v>
      </c>
      <c r="L132" s="20" t="str">
        <f>IFERROR(VLOOKUP($A132,'Res Care'!$A$11:$H$227,'Res Care'!C$246,FALSE)-C132,"")</f>
        <v/>
      </c>
      <c r="M132" s="20" t="str">
        <f>IFERROR(VLOOKUP($A132,'Res Care'!$A$11:$H$227,'Res Care'!D$246,FALSE)=D132,"")</f>
        <v/>
      </c>
      <c r="N132" s="20" t="str">
        <f>IFERROR(VLOOKUP($A132,'Res Care'!$A$11:$H$227,'Res Care'!E$246,FALSE)-E132,"")</f>
        <v/>
      </c>
      <c r="Q132" s="20" t="str">
        <f>IFERROR(VLOOKUP($A132,'Res Care'!$A$11:$H$227,'Res Care'!H$246,FALSE)=H132,"")</f>
        <v/>
      </c>
    </row>
    <row r="133" spans="1:17" x14ac:dyDescent="0.3">
      <c r="A133" s="7" t="s">
        <v>125</v>
      </c>
      <c r="B133" s="7" t="s">
        <v>354</v>
      </c>
      <c r="C133" s="40">
        <v>2.3149999999999999</v>
      </c>
      <c r="D133" s="7" t="s">
        <v>15</v>
      </c>
      <c r="E133" s="15" t="s">
        <v>638</v>
      </c>
      <c r="F133" s="17" t="s">
        <v>668</v>
      </c>
      <c r="G133" s="18" t="s">
        <v>530</v>
      </c>
      <c r="H133" s="19" t="s">
        <v>531</v>
      </c>
      <c r="L133" s="20" t="str">
        <f>IFERROR(VLOOKUP($A133,'Res Care'!$A$11:$H$227,'Res Care'!C$246,FALSE)-C133,"")</f>
        <v/>
      </c>
      <c r="M133" s="20" t="str">
        <f>IFERROR(VLOOKUP($A133,'Res Care'!$A$11:$H$227,'Res Care'!D$246,FALSE)=D133,"")</f>
        <v/>
      </c>
      <c r="N133" s="20" t="str">
        <f>IFERROR(VLOOKUP($A133,'Res Care'!$A$11:$H$227,'Res Care'!E$246,FALSE)-E133,"")</f>
        <v/>
      </c>
      <c r="Q133" s="20" t="str">
        <f>IFERROR(VLOOKUP($A133,'Res Care'!$A$11:$H$227,'Res Care'!H$246,FALSE)=H133,"")</f>
        <v/>
      </c>
    </row>
    <row r="134" spans="1:17" x14ac:dyDescent="0.3">
      <c r="A134" s="7" t="s">
        <v>127</v>
      </c>
      <c r="B134" s="7" t="s">
        <v>355</v>
      </c>
      <c r="C134" s="40">
        <v>92.763999999999996</v>
      </c>
      <c r="E134" s="15" t="s">
        <v>661</v>
      </c>
      <c r="F134" s="17" t="s">
        <v>634</v>
      </c>
      <c r="G134" s="18"/>
      <c r="H134" s="19" t="s">
        <v>532</v>
      </c>
      <c r="L134" s="20" t="str">
        <f>IFERROR(VLOOKUP($A134,'Res Care'!$A$11:$H$227,'Res Care'!C$246,FALSE)-C134,"")</f>
        <v/>
      </c>
      <c r="M134" s="20" t="str">
        <f>IFERROR(VLOOKUP($A134,'Res Care'!$A$11:$H$227,'Res Care'!D$246,FALSE)=D134,"")</f>
        <v/>
      </c>
      <c r="N134" s="20" t="str">
        <f>IFERROR(VLOOKUP($A134,'Res Care'!$A$11:$H$227,'Res Care'!E$246,FALSE)-E134,"")</f>
        <v/>
      </c>
      <c r="Q134" s="20" t="str">
        <f>IFERROR(VLOOKUP($A134,'Res Care'!$A$11:$H$227,'Res Care'!H$246,FALSE)=H134,"")</f>
        <v/>
      </c>
    </row>
    <row r="135" spans="1:17" x14ac:dyDescent="0.3">
      <c r="A135" s="7" t="s">
        <v>128</v>
      </c>
      <c r="B135" s="7" t="s">
        <v>356</v>
      </c>
      <c r="C135" s="40" t="s">
        <v>11</v>
      </c>
      <c r="E135" s="15"/>
      <c r="F135" s="17"/>
      <c r="G135" s="18"/>
      <c r="H135" s="19"/>
      <c r="L135" s="20" t="str">
        <f>IFERROR(VLOOKUP($A135,'Res Care'!$A$11:$H$227,'Res Care'!C$246,FALSE)-C135,"")</f>
        <v/>
      </c>
      <c r="M135" s="20" t="str">
        <f>IFERROR(VLOOKUP($A135,'Res Care'!$A$11:$H$227,'Res Care'!D$246,FALSE)=D135,"")</f>
        <v/>
      </c>
      <c r="N135" s="20" t="str">
        <f>IFERROR(VLOOKUP($A135,'Res Care'!$A$11:$H$227,'Res Care'!E$246,FALSE)-E135,"")</f>
        <v/>
      </c>
      <c r="Q135" s="20" t="str">
        <f>IFERROR(VLOOKUP($A135,'Res Care'!$A$11:$H$227,'Res Care'!H$246,FALSE)=H135,"")</f>
        <v/>
      </c>
    </row>
    <row r="136" spans="1:17" x14ac:dyDescent="0.3">
      <c r="A136" s="7" t="s">
        <v>129</v>
      </c>
      <c r="B136" s="7" t="s">
        <v>358</v>
      </c>
      <c r="C136" s="40">
        <v>101.92</v>
      </c>
      <c r="E136" s="15" t="s">
        <v>637</v>
      </c>
      <c r="F136" s="17" t="s">
        <v>634</v>
      </c>
      <c r="G136" s="18"/>
      <c r="H136" s="19" t="s">
        <v>669</v>
      </c>
      <c r="L136" s="20" t="str">
        <f>IFERROR(VLOOKUP($A136,'Res Care'!$A$11:$H$227,'Res Care'!C$246,FALSE)-C136,"")</f>
        <v/>
      </c>
      <c r="M136" s="20" t="str">
        <f>IFERROR(VLOOKUP($A136,'Res Care'!$A$11:$H$227,'Res Care'!D$246,FALSE)=D136,"")</f>
        <v/>
      </c>
      <c r="N136" s="20" t="str">
        <f>IFERROR(VLOOKUP($A136,'Res Care'!$A$11:$H$227,'Res Care'!E$246,FALSE)-E136,"")</f>
        <v/>
      </c>
      <c r="Q136" s="20" t="str">
        <f>IFERROR(VLOOKUP($A136,'Res Care'!$A$11:$H$227,'Res Care'!H$246,FALSE)=H136,"")</f>
        <v/>
      </c>
    </row>
    <row r="137" spans="1:17" x14ac:dyDescent="0.3">
      <c r="A137" s="7" t="s">
        <v>632</v>
      </c>
      <c r="B137" s="7" t="s">
        <v>359</v>
      </c>
      <c r="C137" s="40" t="s">
        <v>11</v>
      </c>
      <c r="E137" s="15"/>
      <c r="F137" s="15"/>
      <c r="G137" s="16"/>
      <c r="H137" s="19"/>
      <c r="L137" s="20" t="str">
        <f>IFERROR(VLOOKUP($A137,'Res Care'!$A$11:$H$227,'Res Care'!C$246,FALSE)-C137,"")</f>
        <v/>
      </c>
      <c r="M137" s="20" t="str">
        <f>IFERROR(VLOOKUP($A137,'Res Care'!$A$11:$H$227,'Res Care'!D$246,FALSE)=D137,"")</f>
        <v/>
      </c>
      <c r="N137" s="20" t="str">
        <f>IFERROR(VLOOKUP($A137,'Res Care'!$A$11:$H$227,'Res Care'!E$246,FALSE)-E137,"")</f>
        <v/>
      </c>
      <c r="Q137" s="20" t="str">
        <f>IFERROR(VLOOKUP($A137,'Res Care'!$A$11:$H$227,'Res Care'!H$246,FALSE)=H137,"")</f>
        <v/>
      </c>
    </row>
    <row r="138" spans="1:17" x14ac:dyDescent="0.3">
      <c r="A138" s="7" t="s">
        <v>131</v>
      </c>
      <c r="B138" s="7" t="s">
        <v>360</v>
      </c>
      <c r="C138" s="40">
        <v>91.320999999999998</v>
      </c>
      <c r="E138" s="15" t="s">
        <v>670</v>
      </c>
      <c r="F138" s="15" t="s">
        <v>634</v>
      </c>
      <c r="G138" s="16"/>
      <c r="H138" s="19" t="s">
        <v>534</v>
      </c>
      <c r="L138" s="20" t="str">
        <f>IFERROR(VLOOKUP($A138,'Res Care'!$A$11:$H$227,'Res Care'!C$246,FALSE)-C138,"")</f>
        <v/>
      </c>
      <c r="M138" s="20" t="str">
        <f>IFERROR(VLOOKUP($A138,'Res Care'!$A$11:$H$227,'Res Care'!D$246,FALSE)=D138,"")</f>
        <v/>
      </c>
      <c r="N138" s="20" t="str">
        <f>IFERROR(VLOOKUP($A138,'Res Care'!$A$11:$H$227,'Res Care'!E$246,FALSE)-E138,"")</f>
        <v/>
      </c>
      <c r="Q138" s="20" t="str">
        <f>IFERROR(VLOOKUP($A138,'Res Care'!$A$11:$H$227,'Res Care'!H$246,FALSE)=H138,"")</f>
        <v/>
      </c>
    </row>
    <row r="139" spans="1:17" x14ac:dyDescent="0.3">
      <c r="A139" s="7" t="s">
        <v>132</v>
      </c>
      <c r="B139" s="7" t="s">
        <v>361</v>
      </c>
      <c r="C139" s="40">
        <v>100.009</v>
      </c>
      <c r="E139" s="15" t="s">
        <v>661</v>
      </c>
      <c r="F139" s="17" t="s">
        <v>634</v>
      </c>
      <c r="G139" s="18"/>
      <c r="H139" s="19" t="s">
        <v>535</v>
      </c>
      <c r="L139" s="20" t="str">
        <f>IFERROR(VLOOKUP($A139,'Res Care'!$A$11:$H$227,'Res Care'!C$246,FALSE)-C139,"")</f>
        <v/>
      </c>
      <c r="M139" s="20" t="str">
        <f>IFERROR(VLOOKUP($A139,'Res Care'!$A$11:$H$227,'Res Care'!D$246,FALSE)=D139,"")</f>
        <v/>
      </c>
      <c r="N139" s="20" t="str">
        <f>IFERROR(VLOOKUP($A139,'Res Care'!$A$11:$H$227,'Res Care'!E$246,FALSE)-E139,"")</f>
        <v/>
      </c>
      <c r="Q139" s="20" t="str">
        <f>IFERROR(VLOOKUP($A139,'Res Care'!$A$11:$H$227,'Res Care'!H$246,FALSE)=H139,"")</f>
        <v/>
      </c>
    </row>
    <row r="140" spans="1:17" x14ac:dyDescent="0.3">
      <c r="A140" s="7" t="s">
        <v>134</v>
      </c>
      <c r="B140" s="7" t="s">
        <v>362</v>
      </c>
      <c r="C140" s="40">
        <v>17.234999999999999</v>
      </c>
      <c r="E140" s="15" t="s">
        <v>640</v>
      </c>
      <c r="F140" s="17" t="s">
        <v>634</v>
      </c>
      <c r="G140" s="18"/>
      <c r="H140" s="19" t="s">
        <v>536</v>
      </c>
      <c r="L140" s="20" t="str">
        <f>IFERROR(VLOOKUP($A140,'Res Care'!$A$11:$H$227,'Res Care'!C$246,FALSE)-C140,"")</f>
        <v/>
      </c>
      <c r="M140" s="20" t="str">
        <f>IFERROR(VLOOKUP($A140,'Res Care'!$A$11:$H$227,'Res Care'!D$246,FALSE)=D140,"")</f>
        <v/>
      </c>
      <c r="N140" s="20" t="str">
        <f>IFERROR(VLOOKUP($A140,'Res Care'!$A$11:$H$227,'Res Care'!E$246,FALSE)-E140,"")</f>
        <v/>
      </c>
      <c r="Q140" s="20" t="str">
        <f>IFERROR(VLOOKUP($A140,'Res Care'!$A$11:$H$227,'Res Care'!H$246,FALSE)=H140,"")</f>
        <v/>
      </c>
    </row>
    <row r="141" spans="1:17" x14ac:dyDescent="0.3">
      <c r="A141" s="7" t="s">
        <v>135</v>
      </c>
      <c r="B141" s="7" t="s">
        <v>363</v>
      </c>
      <c r="C141" s="40" t="s">
        <v>11</v>
      </c>
      <c r="E141" s="15"/>
      <c r="F141" s="17"/>
      <c r="G141" s="18"/>
      <c r="H141" s="19"/>
      <c r="L141" s="20" t="str">
        <f>IFERROR(VLOOKUP($A141,'Res Care'!$A$11:$H$227,'Res Care'!C$246,FALSE)-C141,"")</f>
        <v/>
      </c>
      <c r="M141" s="20" t="str">
        <f>IFERROR(VLOOKUP($A141,'Res Care'!$A$11:$H$227,'Res Care'!D$246,FALSE)=D141,"")</f>
        <v/>
      </c>
      <c r="N141" s="20" t="str">
        <f>IFERROR(VLOOKUP($A141,'Res Care'!$A$11:$H$227,'Res Care'!E$246,FALSE)-E141,"")</f>
        <v/>
      </c>
      <c r="Q141" s="20" t="str">
        <f>IFERROR(VLOOKUP($A141,'Res Care'!$A$11:$H$227,'Res Care'!H$246,FALSE)=H141,"")</f>
        <v/>
      </c>
    </row>
    <row r="142" spans="1:17" x14ac:dyDescent="0.3">
      <c r="A142" s="7" t="s">
        <v>153</v>
      </c>
      <c r="B142" s="7" t="s">
        <v>357</v>
      </c>
      <c r="C142" s="40" t="s">
        <v>11</v>
      </c>
      <c r="E142" s="15"/>
      <c r="F142" s="17"/>
      <c r="G142" s="18"/>
      <c r="H142" s="19"/>
      <c r="L142" s="20" t="str">
        <f>IFERROR(VLOOKUP($A142,'Res Care'!$A$11:$H$227,'Res Care'!C$246,FALSE)-C142,"")</f>
        <v/>
      </c>
      <c r="M142" s="20" t="str">
        <f>IFERROR(VLOOKUP($A142,'Res Care'!$A$11:$H$227,'Res Care'!D$246,FALSE)=D142,"")</f>
        <v/>
      </c>
      <c r="N142" s="20" t="str">
        <f>IFERROR(VLOOKUP($A142,'Res Care'!$A$11:$H$227,'Res Care'!E$246,FALSE)-E142,"")</f>
        <v/>
      </c>
      <c r="Q142" s="20" t="str">
        <f>IFERROR(VLOOKUP($A142,'Res Care'!$A$11:$H$227,'Res Care'!H$246,FALSE)=H142,"")</f>
        <v/>
      </c>
    </row>
    <row r="143" spans="1:17" x14ac:dyDescent="0.3">
      <c r="A143" s="7" t="s">
        <v>137</v>
      </c>
      <c r="B143" s="7" t="s">
        <v>364</v>
      </c>
      <c r="C143" s="40">
        <v>22.308</v>
      </c>
      <c r="E143" s="15" t="s">
        <v>635</v>
      </c>
      <c r="F143" s="17" t="s">
        <v>634</v>
      </c>
      <c r="G143" s="18"/>
      <c r="H143" s="19" t="s">
        <v>642</v>
      </c>
      <c r="L143" s="20" t="str">
        <f>IFERROR(VLOOKUP($A143,'Res Care'!$A$11:$H$227,'Res Care'!C$246,FALSE)-C143,"")</f>
        <v/>
      </c>
      <c r="M143" s="20" t="str">
        <f>IFERROR(VLOOKUP($A143,'Res Care'!$A$11:$H$227,'Res Care'!D$246,FALSE)=D143,"")</f>
        <v/>
      </c>
      <c r="N143" s="20" t="str">
        <f>IFERROR(VLOOKUP($A143,'Res Care'!$A$11:$H$227,'Res Care'!E$246,FALSE)-E143,"")</f>
        <v/>
      </c>
      <c r="Q143" s="20" t="str">
        <f>IFERROR(VLOOKUP($A143,'Res Care'!$A$11:$H$227,'Res Care'!H$246,FALSE)=H143,"")</f>
        <v/>
      </c>
    </row>
    <row r="144" spans="1:17" x14ac:dyDescent="0.3">
      <c r="A144" s="7" t="s">
        <v>138</v>
      </c>
      <c r="B144" s="7" t="s">
        <v>365</v>
      </c>
      <c r="C144" s="40" t="s">
        <v>11</v>
      </c>
      <c r="E144" s="15"/>
      <c r="F144" s="15"/>
      <c r="G144" s="16"/>
      <c r="H144" s="19"/>
      <c r="L144" s="20" t="str">
        <f>IFERROR(VLOOKUP($A144,'Res Care'!$A$11:$H$227,'Res Care'!C$246,FALSE)-C144,"")</f>
        <v/>
      </c>
      <c r="M144" s="20" t="str">
        <f>IFERROR(VLOOKUP($A144,'Res Care'!$A$11:$H$227,'Res Care'!D$246,FALSE)=D144,"")</f>
        <v/>
      </c>
      <c r="N144" s="20" t="str">
        <f>IFERROR(VLOOKUP($A144,'Res Care'!$A$11:$H$227,'Res Care'!E$246,FALSE)-E144,"")</f>
        <v/>
      </c>
      <c r="Q144" s="20" t="str">
        <f>IFERROR(VLOOKUP($A144,'Res Care'!$A$11:$H$227,'Res Care'!H$246,FALSE)=H144,"")</f>
        <v/>
      </c>
    </row>
    <row r="145" spans="1:17" x14ac:dyDescent="0.3">
      <c r="A145" s="7" t="s">
        <v>139</v>
      </c>
      <c r="B145" s="7" t="s">
        <v>366</v>
      </c>
      <c r="C145" s="40">
        <v>13.327999999999999</v>
      </c>
      <c r="E145" s="15" t="s">
        <v>658</v>
      </c>
      <c r="F145" s="17" t="s">
        <v>634</v>
      </c>
      <c r="G145" s="18"/>
      <c r="H145" s="19" t="s">
        <v>537</v>
      </c>
      <c r="L145" s="20" t="str">
        <f>IFERROR(VLOOKUP($A145,'Res Care'!$A$11:$H$227,'Res Care'!C$246,FALSE)-C145,"")</f>
        <v/>
      </c>
      <c r="M145" s="20" t="str">
        <f>IFERROR(VLOOKUP($A145,'Res Care'!$A$11:$H$227,'Res Care'!D$246,FALSE)=D145,"")</f>
        <v/>
      </c>
      <c r="N145" s="20" t="str">
        <f>IFERROR(VLOOKUP($A145,'Res Care'!$A$11:$H$227,'Res Care'!E$246,FALSE)-E145,"")</f>
        <v/>
      </c>
      <c r="Q145" s="20" t="str">
        <f>IFERROR(VLOOKUP($A145,'Res Care'!$A$11:$H$227,'Res Care'!H$246,FALSE)=H145,"")</f>
        <v/>
      </c>
    </row>
    <row r="146" spans="1:17" x14ac:dyDescent="0.3">
      <c r="A146" s="7" t="s">
        <v>140</v>
      </c>
      <c r="B146" s="7" t="s">
        <v>367</v>
      </c>
      <c r="C146" s="40" t="s">
        <v>11</v>
      </c>
      <c r="E146" s="15"/>
      <c r="F146" s="17"/>
      <c r="G146" s="18"/>
      <c r="H146" s="19"/>
      <c r="L146" s="20" t="str">
        <f>IFERROR(VLOOKUP($A146,'Res Care'!$A$11:$H$227,'Res Care'!C$246,FALSE)-C146,"")</f>
        <v/>
      </c>
      <c r="M146" s="20" t="str">
        <f>IFERROR(VLOOKUP($A146,'Res Care'!$A$11:$H$227,'Res Care'!D$246,FALSE)=D146,"")</f>
        <v/>
      </c>
      <c r="N146" s="20" t="str">
        <f>IFERROR(VLOOKUP($A146,'Res Care'!$A$11:$H$227,'Res Care'!E$246,FALSE)-E146,"")</f>
        <v/>
      </c>
      <c r="Q146" s="20" t="str">
        <f>IFERROR(VLOOKUP($A146,'Res Care'!$A$11:$H$227,'Res Care'!H$246,FALSE)=H146,"")</f>
        <v/>
      </c>
    </row>
    <row r="147" spans="1:17" x14ac:dyDescent="0.3">
      <c r="A147" s="7" t="s">
        <v>159</v>
      </c>
      <c r="B147" s="7" t="s">
        <v>368</v>
      </c>
      <c r="C147" s="40" t="s">
        <v>11</v>
      </c>
      <c r="E147" s="15"/>
      <c r="F147" s="17"/>
      <c r="G147" s="18"/>
      <c r="H147" s="19"/>
      <c r="L147" s="20" t="str">
        <f>IFERROR(VLOOKUP($A147,'Res Care'!$A$11:$H$227,'Res Care'!C$246,FALSE)-C147,"")</f>
        <v/>
      </c>
      <c r="M147" s="20" t="str">
        <f>IFERROR(VLOOKUP($A147,'Res Care'!$A$11:$H$227,'Res Care'!D$246,FALSE)=D147,"")</f>
        <v/>
      </c>
      <c r="N147" s="20" t="str">
        <f>IFERROR(VLOOKUP($A147,'Res Care'!$A$11:$H$227,'Res Care'!E$246,FALSE)-E147,"")</f>
        <v/>
      </c>
      <c r="Q147" s="20" t="str">
        <f>IFERROR(VLOOKUP($A147,'Res Care'!$A$11:$H$227,'Res Care'!H$246,FALSE)=H147,"")</f>
        <v/>
      </c>
    </row>
    <row r="148" spans="1:17" x14ac:dyDescent="0.3">
      <c r="A148" s="7" t="s">
        <v>141</v>
      </c>
      <c r="B148" s="7" t="s">
        <v>369</v>
      </c>
      <c r="C148" s="40">
        <v>79.450999999999993</v>
      </c>
      <c r="E148" s="15" t="s">
        <v>635</v>
      </c>
      <c r="F148" s="17" t="s">
        <v>634</v>
      </c>
      <c r="G148" s="18"/>
      <c r="H148" s="19" t="s">
        <v>538</v>
      </c>
      <c r="L148" s="20" t="str">
        <f>IFERROR(VLOOKUP($A148,'Res Care'!$A$11:$H$227,'Res Care'!C$246,FALSE)-C148,"")</f>
        <v/>
      </c>
      <c r="M148" s="20" t="str">
        <f>IFERROR(VLOOKUP($A148,'Res Care'!$A$11:$H$227,'Res Care'!D$246,FALSE)=D148,"")</f>
        <v/>
      </c>
      <c r="N148" s="20" t="str">
        <f>IFERROR(VLOOKUP($A148,'Res Care'!$A$11:$H$227,'Res Care'!E$246,FALSE)-E148,"")</f>
        <v/>
      </c>
      <c r="Q148" s="20" t="str">
        <f>IFERROR(VLOOKUP($A148,'Res Care'!$A$11:$H$227,'Res Care'!H$246,FALSE)=H148,"")</f>
        <v/>
      </c>
    </row>
    <row r="149" spans="1:17" x14ac:dyDescent="0.3">
      <c r="A149" s="7" t="s">
        <v>142</v>
      </c>
      <c r="B149" s="7" t="s">
        <v>370</v>
      </c>
      <c r="C149" s="40" t="s">
        <v>11</v>
      </c>
      <c r="E149" s="15"/>
      <c r="F149" s="17"/>
      <c r="G149" s="18"/>
      <c r="H149" s="19"/>
      <c r="L149" s="20" t="str">
        <f>IFERROR(VLOOKUP($A149,'Res Care'!$A$11:$H$227,'Res Care'!C$246,FALSE)-C149,"")</f>
        <v/>
      </c>
      <c r="M149" s="20" t="str">
        <f>IFERROR(VLOOKUP($A149,'Res Care'!$A$11:$H$227,'Res Care'!D$246,FALSE)=D149,"")</f>
        <v/>
      </c>
      <c r="N149" s="20" t="str">
        <f>IFERROR(VLOOKUP($A149,'Res Care'!$A$11:$H$227,'Res Care'!E$246,FALSE)-E149,"")</f>
        <v/>
      </c>
      <c r="Q149" s="20" t="str">
        <f>IFERROR(VLOOKUP($A149,'Res Care'!$A$11:$H$227,'Res Care'!H$246,FALSE)=H149,"")</f>
        <v/>
      </c>
    </row>
    <row r="150" spans="1:17" x14ac:dyDescent="0.3">
      <c r="A150" s="7" t="s">
        <v>143</v>
      </c>
      <c r="B150" s="7" t="s">
        <v>371</v>
      </c>
      <c r="C150" s="40">
        <v>73.736999999999995</v>
      </c>
      <c r="E150" s="15" t="s">
        <v>661</v>
      </c>
      <c r="F150" s="17" t="s">
        <v>634</v>
      </c>
      <c r="G150" s="18"/>
      <c r="H150" s="19" t="s">
        <v>539</v>
      </c>
      <c r="L150" s="20" t="str">
        <f>IFERROR(VLOOKUP($A150,'Res Care'!$A$11:$H$227,'Res Care'!C$246,FALSE)-C150,"")</f>
        <v/>
      </c>
      <c r="M150" s="20" t="str">
        <f>IFERROR(VLOOKUP($A150,'Res Care'!$A$11:$H$227,'Res Care'!D$246,FALSE)=D150,"")</f>
        <v/>
      </c>
      <c r="N150" s="20" t="str">
        <f>IFERROR(VLOOKUP($A150,'Res Care'!$A$11:$H$227,'Res Care'!E$246,FALSE)-E150,"")</f>
        <v/>
      </c>
      <c r="Q150" s="20" t="str">
        <f>IFERROR(VLOOKUP($A150,'Res Care'!$A$11:$H$227,'Res Care'!H$246,FALSE)=H150,"")</f>
        <v/>
      </c>
    </row>
    <row r="151" spans="1:17" x14ac:dyDescent="0.3">
      <c r="A151" s="7" t="s">
        <v>144</v>
      </c>
      <c r="B151" s="7" t="s">
        <v>372</v>
      </c>
      <c r="C151" s="40">
        <v>84.864999999999995</v>
      </c>
      <c r="E151" s="15" t="s">
        <v>640</v>
      </c>
      <c r="F151" s="17" t="s">
        <v>634</v>
      </c>
      <c r="G151" s="18"/>
      <c r="H151" s="19" t="s">
        <v>540</v>
      </c>
      <c r="L151" s="20" t="str">
        <f>IFERROR(VLOOKUP($A151,'Res Care'!$A$11:$H$227,'Res Care'!C$246,FALSE)-C151,"")</f>
        <v/>
      </c>
      <c r="M151" s="20" t="str">
        <f>IFERROR(VLOOKUP($A151,'Res Care'!$A$11:$H$227,'Res Care'!D$246,FALSE)=D151,"")</f>
        <v/>
      </c>
      <c r="N151" s="20" t="str">
        <f>IFERROR(VLOOKUP($A151,'Res Care'!$A$11:$H$227,'Res Care'!E$246,FALSE)-E151,"")</f>
        <v/>
      </c>
      <c r="Q151" s="20" t="str">
        <f>IFERROR(VLOOKUP($A151,'Res Care'!$A$11:$H$227,'Res Care'!H$246,FALSE)=H151,"")</f>
        <v/>
      </c>
    </row>
    <row r="152" spans="1:17" x14ac:dyDescent="0.3">
      <c r="A152" s="7" t="s">
        <v>145</v>
      </c>
      <c r="B152" s="7" t="s">
        <v>373</v>
      </c>
      <c r="C152" s="40">
        <v>8.0670000000000002</v>
      </c>
      <c r="E152" s="15" t="s">
        <v>635</v>
      </c>
      <c r="F152" s="17" t="s">
        <v>634</v>
      </c>
      <c r="G152" s="18"/>
      <c r="H152" s="19" t="s">
        <v>541</v>
      </c>
      <c r="L152" s="20" t="str">
        <f>IFERROR(VLOOKUP($A152,'Res Care'!$A$11:$H$227,'Res Care'!C$246,FALSE)-C152,"")</f>
        <v/>
      </c>
      <c r="M152" s="20" t="str">
        <f>IFERROR(VLOOKUP($A152,'Res Care'!$A$11:$H$227,'Res Care'!D$246,FALSE)=D152,"")</f>
        <v/>
      </c>
      <c r="N152" s="20" t="str">
        <f>IFERROR(VLOOKUP($A152,'Res Care'!$A$11:$H$227,'Res Care'!E$246,FALSE)-E152,"")</f>
        <v/>
      </c>
      <c r="Q152" s="20" t="str">
        <f>IFERROR(VLOOKUP($A152,'Res Care'!$A$11:$H$227,'Res Care'!H$246,FALSE)=H152,"")</f>
        <v/>
      </c>
    </row>
    <row r="153" spans="1:17" x14ac:dyDescent="0.3">
      <c r="A153" s="7" t="s">
        <v>146</v>
      </c>
      <c r="B153" s="7" t="s">
        <v>374</v>
      </c>
      <c r="C153" s="40">
        <v>206.49700000000001</v>
      </c>
      <c r="E153" s="15" t="s">
        <v>635</v>
      </c>
      <c r="F153" s="17" t="s">
        <v>634</v>
      </c>
      <c r="G153" s="18"/>
      <c r="H153" s="19" t="s">
        <v>642</v>
      </c>
      <c r="L153" s="20" t="str">
        <f>IFERROR(VLOOKUP($A153,'Res Care'!$A$11:$H$227,'Res Care'!C$246,FALSE)-C153,"")</f>
        <v/>
      </c>
      <c r="M153" s="20" t="str">
        <f>IFERROR(VLOOKUP($A153,'Res Care'!$A$11:$H$227,'Res Care'!D$246,FALSE)=D153,"")</f>
        <v/>
      </c>
      <c r="N153" s="20" t="str">
        <f>IFERROR(VLOOKUP($A153,'Res Care'!$A$11:$H$227,'Res Care'!E$246,FALSE)-E153,"")</f>
        <v/>
      </c>
      <c r="Q153" s="20" t="str">
        <f>IFERROR(VLOOKUP($A153,'Res Care'!$A$11:$H$227,'Res Care'!H$246,FALSE)=H153,"")</f>
        <v/>
      </c>
    </row>
    <row r="154" spans="1:17" x14ac:dyDescent="0.3">
      <c r="A154" s="7" t="s">
        <v>147</v>
      </c>
      <c r="B154" s="7" t="s">
        <v>375</v>
      </c>
      <c r="C154" s="40" t="s">
        <v>11</v>
      </c>
      <c r="E154" s="15"/>
      <c r="F154" s="15"/>
      <c r="G154" s="16"/>
      <c r="H154" s="19"/>
      <c r="L154" s="20" t="str">
        <f>IFERROR(VLOOKUP($A154,'Res Care'!$A$11:$H$227,'Res Care'!C$246,FALSE)-C154,"")</f>
        <v/>
      </c>
      <c r="M154" s="20" t="str">
        <f>IFERROR(VLOOKUP($A154,'Res Care'!$A$11:$H$227,'Res Care'!D$246,FALSE)=D154,"")</f>
        <v/>
      </c>
      <c r="N154" s="20" t="str">
        <f>IFERROR(VLOOKUP($A154,'Res Care'!$A$11:$H$227,'Res Care'!E$246,FALSE)-E154,"")</f>
        <v/>
      </c>
      <c r="Q154" s="20" t="str">
        <f>IFERROR(VLOOKUP($A154,'Res Care'!$A$11:$H$227,'Res Care'!H$246,FALSE)=H154,"")</f>
        <v/>
      </c>
    </row>
    <row r="155" spans="1:17" x14ac:dyDescent="0.3">
      <c r="A155" s="7" t="s">
        <v>148</v>
      </c>
      <c r="B155" s="7" t="s">
        <v>376</v>
      </c>
      <c r="C155" s="40" t="s">
        <v>11</v>
      </c>
      <c r="E155" s="15"/>
      <c r="F155" s="17"/>
      <c r="G155" s="18"/>
      <c r="H155" s="19"/>
      <c r="L155" s="20" t="str">
        <f>IFERROR(VLOOKUP($A155,'Res Care'!$A$11:$H$227,'Res Care'!C$246,FALSE)-C155,"")</f>
        <v/>
      </c>
      <c r="M155" s="20" t="str">
        <f>IFERROR(VLOOKUP($A155,'Res Care'!$A$11:$H$227,'Res Care'!D$246,FALSE)=D155,"")</f>
        <v/>
      </c>
      <c r="N155" s="20" t="str">
        <f>IFERROR(VLOOKUP($A155,'Res Care'!$A$11:$H$227,'Res Care'!E$246,FALSE)-E155,"")</f>
        <v/>
      </c>
      <c r="Q155" s="20" t="str">
        <f>IFERROR(VLOOKUP($A155,'Res Care'!$A$11:$H$227,'Res Care'!H$246,FALSE)=H155,"")</f>
        <v/>
      </c>
    </row>
    <row r="156" spans="1:17" x14ac:dyDescent="0.3">
      <c r="A156" s="7" t="s">
        <v>169</v>
      </c>
      <c r="B156" s="7" t="s">
        <v>326</v>
      </c>
      <c r="C156" s="40" t="s">
        <v>11</v>
      </c>
      <c r="E156" s="15"/>
      <c r="F156" s="17"/>
      <c r="G156" s="18"/>
      <c r="H156" s="19"/>
      <c r="L156" s="20" t="str">
        <f>IFERROR(VLOOKUP($A156,'Res Care'!$A$11:$H$227,'Res Care'!C$246,FALSE)-C156,"")</f>
        <v/>
      </c>
      <c r="M156" s="20" t="str">
        <f>IFERROR(VLOOKUP($A156,'Res Care'!$A$11:$H$227,'Res Care'!D$246,FALSE)=D156,"")</f>
        <v/>
      </c>
      <c r="N156" s="20" t="str">
        <f>IFERROR(VLOOKUP($A156,'Res Care'!$A$11:$H$227,'Res Care'!E$246,FALSE)-E156,"")</f>
        <v/>
      </c>
      <c r="Q156" s="20" t="str">
        <f>IFERROR(VLOOKUP($A156,'Res Care'!$A$11:$H$227,'Res Care'!H$246,FALSE)=H156,"")</f>
        <v/>
      </c>
    </row>
    <row r="157" spans="1:17" x14ac:dyDescent="0.3">
      <c r="A157" s="20" t="s">
        <v>149</v>
      </c>
      <c r="B157" s="20" t="s">
        <v>348</v>
      </c>
      <c r="C157" s="40">
        <v>116.815</v>
      </c>
      <c r="D157" s="20"/>
      <c r="E157" s="15" t="s">
        <v>635</v>
      </c>
      <c r="F157" s="17" t="s">
        <v>634</v>
      </c>
      <c r="G157" s="18"/>
      <c r="H157" s="19" t="s">
        <v>671</v>
      </c>
      <c r="L157" s="20" t="str">
        <f>IFERROR(VLOOKUP($A157,'Res Care'!$A$11:$H$227,'Res Care'!C$246,FALSE)-C157,"")</f>
        <v/>
      </c>
      <c r="M157" s="20" t="str">
        <f>IFERROR(VLOOKUP($A157,'Res Care'!$A$11:$H$227,'Res Care'!D$246,FALSE)=D157,"")</f>
        <v/>
      </c>
      <c r="N157" s="20" t="str">
        <f>IFERROR(VLOOKUP($A157,'Res Care'!$A$11:$H$227,'Res Care'!E$246,FALSE)-E157,"")</f>
        <v/>
      </c>
      <c r="Q157" s="20" t="str">
        <f>IFERROR(VLOOKUP($A157,'Res Care'!$A$11:$H$227,'Res Care'!H$246,FALSE)=H157,"")</f>
        <v/>
      </c>
    </row>
    <row r="158" spans="1:17" x14ac:dyDescent="0.3">
      <c r="A158" s="7" t="s">
        <v>150</v>
      </c>
      <c r="B158" s="7" t="s">
        <v>377</v>
      </c>
      <c r="C158" s="40">
        <v>289.101</v>
      </c>
      <c r="E158" s="15" t="s">
        <v>635</v>
      </c>
      <c r="F158" s="17" t="s">
        <v>634</v>
      </c>
      <c r="G158" s="18"/>
      <c r="H158" s="19" t="s">
        <v>543</v>
      </c>
      <c r="L158" s="20" t="str">
        <f>IFERROR(VLOOKUP($A158,'Res Care'!$A$11:$H$227,'Res Care'!C$246,FALSE)-C158,"")</f>
        <v/>
      </c>
      <c r="M158" s="20" t="str">
        <f>IFERROR(VLOOKUP($A158,'Res Care'!$A$11:$H$227,'Res Care'!D$246,FALSE)=D158,"")</f>
        <v/>
      </c>
      <c r="N158" s="20" t="str">
        <f>IFERROR(VLOOKUP($A158,'Res Care'!$A$11:$H$227,'Res Care'!E$246,FALSE)-E158,"")</f>
        <v/>
      </c>
      <c r="Q158" s="20" t="str">
        <f>IFERROR(VLOOKUP($A158,'Res Care'!$A$11:$H$227,'Res Care'!H$246,FALSE)=H158,"")</f>
        <v/>
      </c>
    </row>
    <row r="159" spans="1:17" x14ac:dyDescent="0.3">
      <c r="A159" s="7" t="s">
        <v>151</v>
      </c>
      <c r="B159" s="7" t="s">
        <v>378</v>
      </c>
      <c r="C159" s="40">
        <v>123.83499999999999</v>
      </c>
      <c r="E159" s="15" t="s">
        <v>638</v>
      </c>
      <c r="F159" s="15" t="s">
        <v>634</v>
      </c>
      <c r="G159" s="16"/>
      <c r="H159" s="19" t="s">
        <v>642</v>
      </c>
      <c r="L159" s="20" t="str">
        <f>IFERROR(VLOOKUP($A159,'Res Care'!$A$11:$H$227,'Res Care'!C$246,FALSE)-C159,"")</f>
        <v/>
      </c>
      <c r="M159" s="20" t="str">
        <f>IFERROR(VLOOKUP($A159,'Res Care'!$A$11:$H$227,'Res Care'!D$246,FALSE)=D159,"")</f>
        <v/>
      </c>
      <c r="N159" s="20" t="str">
        <f>IFERROR(VLOOKUP($A159,'Res Care'!$A$11:$H$227,'Res Care'!E$246,FALSE)-E159,"")</f>
        <v/>
      </c>
      <c r="Q159" s="20" t="str">
        <f>IFERROR(VLOOKUP($A159,'Res Care'!$A$11:$H$227,'Res Care'!H$246,FALSE)=H159,"")</f>
        <v/>
      </c>
    </row>
    <row r="160" spans="1:17" x14ac:dyDescent="0.3">
      <c r="A160" s="7" t="s">
        <v>152</v>
      </c>
      <c r="B160" s="7" t="s">
        <v>379</v>
      </c>
      <c r="C160" s="40">
        <v>45.451000000000001</v>
      </c>
      <c r="E160" s="15" t="s">
        <v>640</v>
      </c>
      <c r="F160" s="17" t="s">
        <v>634</v>
      </c>
      <c r="G160" s="18"/>
      <c r="H160" s="19" t="s">
        <v>545</v>
      </c>
      <c r="L160" s="20" t="str">
        <f>IFERROR(VLOOKUP($A160,'Res Care'!$A$11:$H$227,'Res Care'!C$246,FALSE)-C160,"")</f>
        <v/>
      </c>
      <c r="M160" s="20" t="str">
        <f>IFERROR(VLOOKUP($A160,'Res Care'!$A$11:$H$227,'Res Care'!D$246,FALSE)=D160,"")</f>
        <v/>
      </c>
      <c r="N160" s="20" t="str">
        <f>IFERROR(VLOOKUP($A160,'Res Care'!$A$11:$H$227,'Res Care'!E$246,FALSE)-E160,"")</f>
        <v/>
      </c>
      <c r="Q160" s="20" t="str">
        <f>IFERROR(VLOOKUP($A160,'Res Care'!$A$11:$H$227,'Res Care'!H$246,FALSE)=H160,"")</f>
        <v/>
      </c>
    </row>
    <row r="161" spans="1:17" x14ac:dyDescent="0.3">
      <c r="A161" s="7" t="s">
        <v>175</v>
      </c>
      <c r="B161" s="7" t="s">
        <v>380</v>
      </c>
      <c r="C161" s="40">
        <v>44.616999999999997</v>
      </c>
      <c r="E161" s="15" t="s">
        <v>637</v>
      </c>
      <c r="F161" s="17" t="s">
        <v>634</v>
      </c>
      <c r="G161" s="18"/>
      <c r="H161" s="19" t="s">
        <v>546</v>
      </c>
      <c r="L161" s="20" t="str">
        <f>IFERROR(VLOOKUP($A161,'Res Care'!$A$11:$H$227,'Res Care'!C$246,FALSE)-C161,"")</f>
        <v/>
      </c>
      <c r="M161" s="20" t="str">
        <f>IFERROR(VLOOKUP($A161,'Res Care'!$A$11:$H$227,'Res Care'!D$246,FALSE)=D161,"")</f>
        <v/>
      </c>
      <c r="N161" s="20" t="str">
        <f>IFERROR(VLOOKUP($A161,'Res Care'!$A$11:$H$227,'Res Care'!E$246,FALSE)-E161,"")</f>
        <v/>
      </c>
      <c r="Q161" s="20" t="str">
        <f>IFERROR(VLOOKUP($A161,'Res Care'!$A$11:$H$227,'Res Care'!H$246,FALSE)=H161,"")</f>
        <v/>
      </c>
    </row>
    <row r="162" spans="1:17" x14ac:dyDescent="0.3">
      <c r="A162" s="7" t="s">
        <v>154</v>
      </c>
      <c r="B162" s="7" t="s">
        <v>381</v>
      </c>
      <c r="C162" s="40">
        <v>107.84</v>
      </c>
      <c r="E162" s="15" t="s">
        <v>637</v>
      </c>
      <c r="F162" s="17" t="s">
        <v>634</v>
      </c>
      <c r="G162" s="18"/>
      <c r="H162" s="19" t="s">
        <v>547</v>
      </c>
      <c r="L162" s="20" t="str">
        <f>IFERROR(VLOOKUP($A162,'Res Care'!$A$11:$H$227,'Res Care'!C$246,FALSE)-C162,"")</f>
        <v/>
      </c>
      <c r="M162" s="20" t="str">
        <f>IFERROR(VLOOKUP($A162,'Res Care'!$A$11:$H$227,'Res Care'!D$246,FALSE)=D162,"")</f>
        <v/>
      </c>
      <c r="N162" s="20" t="str">
        <f>IFERROR(VLOOKUP($A162,'Res Care'!$A$11:$H$227,'Res Care'!E$246,FALSE)-E162,"")</f>
        <v/>
      </c>
      <c r="Q162" s="20" t="str">
        <f>IFERROR(VLOOKUP($A162,'Res Care'!$A$11:$H$227,'Res Care'!H$246,FALSE)=H162,"")</f>
        <v/>
      </c>
    </row>
    <row r="163" spans="1:17" x14ac:dyDescent="0.3">
      <c r="A163" s="7" t="s">
        <v>178</v>
      </c>
      <c r="B163" s="7" t="s">
        <v>382</v>
      </c>
      <c r="C163" s="40">
        <v>84.47</v>
      </c>
      <c r="E163" s="15" t="s">
        <v>637</v>
      </c>
      <c r="F163" s="17" t="s">
        <v>634</v>
      </c>
      <c r="G163" s="18"/>
      <c r="H163" s="19" t="s">
        <v>548</v>
      </c>
      <c r="L163" s="20" t="str">
        <f>IFERROR(VLOOKUP($A163,'Res Care'!$A$11:$H$227,'Res Care'!C$246,FALSE)-C163,"")</f>
        <v/>
      </c>
      <c r="M163" s="20" t="str">
        <f>IFERROR(VLOOKUP($A163,'Res Care'!$A$11:$H$227,'Res Care'!D$246,FALSE)=D163,"")</f>
        <v/>
      </c>
      <c r="N163" s="20" t="str">
        <f>IFERROR(VLOOKUP($A163,'Res Care'!$A$11:$H$227,'Res Care'!E$246,FALSE)-E163,"")</f>
        <v/>
      </c>
      <c r="Q163" s="20" t="str">
        <f>IFERROR(VLOOKUP($A163,'Res Care'!$A$11:$H$227,'Res Care'!H$246,FALSE)=H163,"")</f>
        <v/>
      </c>
    </row>
    <row r="164" spans="1:17" x14ac:dyDescent="0.3">
      <c r="A164" s="7" t="s">
        <v>155</v>
      </c>
      <c r="B164" s="7" t="s">
        <v>383</v>
      </c>
      <c r="C164" s="40" t="s">
        <v>11</v>
      </c>
      <c r="E164" s="15"/>
      <c r="F164" s="17"/>
      <c r="G164" s="18"/>
      <c r="H164" s="19"/>
      <c r="L164" s="20" t="str">
        <f>IFERROR(VLOOKUP($A164,'Res Care'!$A$11:$H$227,'Res Care'!C$246,FALSE)-C164,"")</f>
        <v/>
      </c>
      <c r="M164" s="20" t="str">
        <f>IFERROR(VLOOKUP($A164,'Res Care'!$A$11:$H$227,'Res Care'!D$246,FALSE)=D164,"")</f>
        <v/>
      </c>
      <c r="N164" s="20" t="str">
        <f>IFERROR(VLOOKUP($A164,'Res Care'!$A$11:$H$227,'Res Care'!E$246,FALSE)-E164,"")</f>
        <v/>
      </c>
      <c r="Q164" s="20" t="str">
        <f>IFERROR(VLOOKUP($A164,'Res Care'!$A$11:$H$227,'Res Care'!H$246,FALSE)=H164,"")</f>
        <v/>
      </c>
    </row>
    <row r="165" spans="1:17" x14ac:dyDescent="0.3">
      <c r="A165" s="7" t="s">
        <v>156</v>
      </c>
      <c r="B165" s="7" t="s">
        <v>384</v>
      </c>
      <c r="C165" s="40" t="s">
        <v>11</v>
      </c>
      <c r="E165" s="15"/>
      <c r="F165" s="15"/>
      <c r="G165" s="16"/>
      <c r="H165" s="19"/>
      <c r="L165" s="20" t="str">
        <f>IFERROR(VLOOKUP($A165,'Res Care'!$A$11:$H$227,'Res Care'!C$246,FALSE)-C165,"")</f>
        <v/>
      </c>
      <c r="M165" s="20" t="str">
        <f>IFERROR(VLOOKUP($A165,'Res Care'!$A$11:$H$227,'Res Care'!D$246,FALSE)=D165,"")</f>
        <v/>
      </c>
      <c r="N165" s="20" t="str">
        <f>IFERROR(VLOOKUP($A165,'Res Care'!$A$11:$H$227,'Res Care'!E$246,FALSE)-E165,"")</f>
        <v/>
      </c>
      <c r="Q165" s="20" t="str">
        <f>IFERROR(VLOOKUP($A165,'Res Care'!$A$11:$H$227,'Res Care'!H$246,FALSE)=H165,"")</f>
        <v/>
      </c>
    </row>
    <row r="166" spans="1:17" x14ac:dyDescent="0.3">
      <c r="A166" s="7" t="s">
        <v>157</v>
      </c>
      <c r="B166" s="7" t="s">
        <v>385</v>
      </c>
      <c r="C166" s="40" t="s">
        <v>11</v>
      </c>
      <c r="E166" s="15"/>
      <c r="F166" s="17"/>
      <c r="G166" s="18"/>
      <c r="H166" s="19"/>
      <c r="L166" s="20" t="str">
        <f>IFERROR(VLOOKUP($A166,'Res Care'!$A$11:$H$227,'Res Care'!C$246,FALSE)-C166,"")</f>
        <v/>
      </c>
      <c r="M166" s="20" t="str">
        <f>IFERROR(VLOOKUP($A166,'Res Care'!$A$11:$H$227,'Res Care'!D$246,FALSE)=D166,"")</f>
        <v/>
      </c>
      <c r="N166" s="20" t="str">
        <f>IFERROR(VLOOKUP($A166,'Res Care'!$A$11:$H$227,'Res Care'!E$246,FALSE)-E166,"")</f>
        <v/>
      </c>
      <c r="Q166" s="20" t="str">
        <f>IFERROR(VLOOKUP($A166,'Res Care'!$A$11:$H$227,'Res Care'!H$246,FALSE)=H166,"")</f>
        <v/>
      </c>
    </row>
    <row r="167" spans="1:17" x14ac:dyDescent="0.3">
      <c r="A167" s="7" t="s">
        <v>158</v>
      </c>
      <c r="B167" s="7" t="s">
        <v>386</v>
      </c>
      <c r="C167" s="40" t="s">
        <v>11</v>
      </c>
      <c r="E167" s="15"/>
      <c r="F167" s="17"/>
      <c r="G167" s="18"/>
      <c r="H167" s="19"/>
      <c r="L167" s="20" t="str">
        <f>IFERROR(VLOOKUP($A167,'Res Care'!$A$11:$H$227,'Res Care'!C$246,FALSE)-C167,"")</f>
        <v/>
      </c>
      <c r="M167" s="20" t="str">
        <f>IFERROR(VLOOKUP($A167,'Res Care'!$A$11:$H$227,'Res Care'!D$246,FALSE)=D167,"")</f>
        <v/>
      </c>
      <c r="N167" s="20" t="str">
        <f>IFERROR(VLOOKUP($A167,'Res Care'!$A$11:$H$227,'Res Care'!E$246,FALSE)-E167,"")</f>
        <v/>
      </c>
      <c r="Q167" s="20" t="str">
        <f>IFERROR(VLOOKUP($A167,'Res Care'!$A$11:$H$227,'Res Care'!H$246,FALSE)=H167,"")</f>
        <v/>
      </c>
    </row>
    <row r="168" spans="1:17" x14ac:dyDescent="0.3">
      <c r="A168" s="7" t="s">
        <v>160</v>
      </c>
      <c r="B168" s="7" t="s">
        <v>387</v>
      </c>
      <c r="C168" s="40">
        <v>115.961</v>
      </c>
      <c r="E168" s="15" t="s">
        <v>641</v>
      </c>
      <c r="F168" s="17" t="s">
        <v>634</v>
      </c>
      <c r="G168" s="18"/>
      <c r="H168" s="19" t="s">
        <v>549</v>
      </c>
      <c r="L168" s="20" t="str">
        <f>IFERROR(VLOOKUP($A168,'Res Care'!$A$11:$H$227,'Res Care'!C$246,FALSE)-C168,"")</f>
        <v/>
      </c>
      <c r="M168" s="20" t="str">
        <f>IFERROR(VLOOKUP($A168,'Res Care'!$A$11:$H$227,'Res Care'!D$246,FALSE)=D168,"")</f>
        <v/>
      </c>
      <c r="N168" s="20" t="str">
        <f>IFERROR(VLOOKUP($A168,'Res Care'!$A$11:$H$227,'Res Care'!E$246,FALSE)-E168,"")</f>
        <v/>
      </c>
      <c r="Q168" s="20" t="str">
        <f>IFERROR(VLOOKUP($A168,'Res Care'!$A$11:$H$227,'Res Care'!H$246,FALSE)=H168,"")</f>
        <v/>
      </c>
    </row>
    <row r="169" spans="1:17" x14ac:dyDescent="0.3">
      <c r="A169" s="7" t="s">
        <v>161</v>
      </c>
      <c r="B169" s="7" t="s">
        <v>388</v>
      </c>
      <c r="C169" s="40">
        <v>44.212000000000003</v>
      </c>
      <c r="E169" s="15" t="s">
        <v>635</v>
      </c>
      <c r="F169" s="17" t="s">
        <v>634</v>
      </c>
      <c r="G169" s="18"/>
      <c r="H169" s="19" t="s">
        <v>642</v>
      </c>
      <c r="L169" s="20" t="str">
        <f>IFERROR(VLOOKUP($A169,'Res Care'!$A$11:$H$227,'Res Care'!C$246,FALSE)-C169,"")</f>
        <v/>
      </c>
      <c r="M169" s="20" t="str">
        <f>IFERROR(VLOOKUP($A169,'Res Care'!$A$11:$H$227,'Res Care'!D$246,FALSE)=D169,"")</f>
        <v/>
      </c>
      <c r="N169" s="20" t="str">
        <f>IFERROR(VLOOKUP($A169,'Res Care'!$A$11:$H$227,'Res Care'!E$246,FALSE)-E169,"")</f>
        <v/>
      </c>
      <c r="Q169" s="20" t="str">
        <f>IFERROR(VLOOKUP($A169,'Res Care'!$A$11:$H$227,'Res Care'!H$246,FALSE)=H169,"")</f>
        <v/>
      </c>
    </row>
    <row r="170" spans="1:17" x14ac:dyDescent="0.3">
      <c r="A170" s="7" t="s">
        <v>186</v>
      </c>
      <c r="B170" s="7" t="s">
        <v>389</v>
      </c>
      <c r="C170" s="40" t="s">
        <v>11</v>
      </c>
      <c r="E170" s="15"/>
      <c r="F170" s="17"/>
      <c r="G170" s="18"/>
      <c r="H170" s="19"/>
      <c r="L170" s="20" t="str">
        <f>IFERROR(VLOOKUP($A170,'Res Care'!$A$11:$H$227,'Res Care'!C$246,FALSE)-C170,"")</f>
        <v/>
      </c>
      <c r="M170" s="20" t="str">
        <f>IFERROR(VLOOKUP($A170,'Res Care'!$A$11:$H$227,'Res Care'!D$246,FALSE)=D170,"")</f>
        <v/>
      </c>
      <c r="N170" s="20" t="str">
        <f>IFERROR(VLOOKUP($A170,'Res Care'!$A$11:$H$227,'Res Care'!E$246,FALSE)-E170,"")</f>
        <v/>
      </c>
      <c r="Q170" s="20" t="str">
        <f>IFERROR(VLOOKUP($A170,'Res Care'!$A$11:$H$227,'Res Care'!H$246,FALSE)=H170,"")</f>
        <v/>
      </c>
    </row>
    <row r="171" spans="1:17" x14ac:dyDescent="0.3">
      <c r="A171" s="7" t="s">
        <v>162</v>
      </c>
      <c r="B171" s="7" t="s">
        <v>390</v>
      </c>
      <c r="C171" s="40">
        <v>57.493000000000002</v>
      </c>
      <c r="E171" s="15" t="s">
        <v>635</v>
      </c>
      <c r="F171" s="17" t="s">
        <v>634</v>
      </c>
      <c r="G171" s="18"/>
      <c r="H171" s="19" t="s">
        <v>672</v>
      </c>
      <c r="L171" s="20" t="str">
        <f>IFERROR(VLOOKUP($A171,'Res Care'!$A$11:$H$227,'Res Care'!C$246,FALSE)-C171,"")</f>
        <v/>
      </c>
      <c r="M171" s="20" t="str">
        <f>IFERROR(VLOOKUP($A171,'Res Care'!$A$11:$H$227,'Res Care'!D$246,FALSE)=D171,"")</f>
        <v/>
      </c>
      <c r="N171" s="20" t="str">
        <f>IFERROR(VLOOKUP($A171,'Res Care'!$A$11:$H$227,'Res Care'!E$246,FALSE)-E171,"")</f>
        <v/>
      </c>
      <c r="Q171" s="20" t="str">
        <f>IFERROR(VLOOKUP($A171,'Res Care'!$A$11:$H$227,'Res Care'!H$246,FALSE)=H171,"")</f>
        <v/>
      </c>
    </row>
    <row r="172" spans="1:17" x14ac:dyDescent="0.3">
      <c r="A172" s="7" t="s">
        <v>163</v>
      </c>
      <c r="B172" s="7" t="s">
        <v>391</v>
      </c>
      <c r="C172" s="40" t="s">
        <v>11</v>
      </c>
      <c r="E172" s="15"/>
      <c r="F172" s="17"/>
      <c r="G172" s="18"/>
      <c r="H172" s="19"/>
      <c r="L172" s="20" t="str">
        <f>IFERROR(VLOOKUP($A172,'Res Care'!$A$11:$H$227,'Res Care'!C$246,FALSE)-C172,"")</f>
        <v/>
      </c>
      <c r="M172" s="20" t="str">
        <f>IFERROR(VLOOKUP($A172,'Res Care'!$A$11:$H$227,'Res Care'!D$246,FALSE)=D172,"")</f>
        <v/>
      </c>
      <c r="N172" s="20" t="str">
        <f>IFERROR(VLOOKUP($A172,'Res Care'!$A$11:$H$227,'Res Care'!E$246,FALSE)-E172,"")</f>
        <v/>
      </c>
      <c r="Q172" s="20" t="str">
        <f>IFERROR(VLOOKUP($A172,'Res Care'!$A$11:$H$227,'Res Care'!H$246,FALSE)=H172,"")</f>
        <v/>
      </c>
    </row>
    <row r="173" spans="1:17" x14ac:dyDescent="0.3">
      <c r="A173" s="7" t="s">
        <v>164</v>
      </c>
      <c r="B173" s="7" t="s">
        <v>392</v>
      </c>
      <c r="C173" s="40">
        <v>480.197</v>
      </c>
      <c r="D173" s="7" t="s">
        <v>15</v>
      </c>
      <c r="E173" s="15" t="s">
        <v>635</v>
      </c>
      <c r="F173" s="17" t="s">
        <v>644</v>
      </c>
      <c r="G173" s="18" t="s">
        <v>460</v>
      </c>
      <c r="H173" s="19" t="s">
        <v>642</v>
      </c>
      <c r="L173" s="20" t="str">
        <f>IFERROR(VLOOKUP($A173,'Res Care'!$A$11:$H$227,'Res Care'!C$246,FALSE)-C173,"")</f>
        <v/>
      </c>
      <c r="M173" s="20" t="str">
        <f>IFERROR(VLOOKUP($A173,'Res Care'!$A$11:$H$227,'Res Care'!D$246,FALSE)=D173,"")</f>
        <v/>
      </c>
      <c r="N173" s="20" t="str">
        <f>IFERROR(VLOOKUP($A173,'Res Care'!$A$11:$H$227,'Res Care'!E$246,FALSE)-E173,"")</f>
        <v/>
      </c>
      <c r="Q173" s="20" t="str">
        <f>IFERROR(VLOOKUP($A173,'Res Care'!$A$11:$H$227,'Res Care'!H$246,FALSE)=H173,"")</f>
        <v/>
      </c>
    </row>
    <row r="174" spans="1:17" x14ac:dyDescent="0.3">
      <c r="A174" s="7" t="s">
        <v>165</v>
      </c>
      <c r="B174" s="7" t="s">
        <v>393</v>
      </c>
      <c r="C174" s="40">
        <v>103.152</v>
      </c>
      <c r="E174" s="15" t="s">
        <v>635</v>
      </c>
      <c r="F174" s="15" t="s">
        <v>634</v>
      </c>
      <c r="G174" s="16"/>
      <c r="H174" s="19" t="s">
        <v>642</v>
      </c>
      <c r="L174" s="20" t="str">
        <f>IFERROR(VLOOKUP($A174,'Res Care'!$A$11:$H$227,'Res Care'!C$246,FALSE)-C174,"")</f>
        <v/>
      </c>
      <c r="M174" s="20" t="str">
        <f>IFERROR(VLOOKUP($A174,'Res Care'!$A$11:$H$227,'Res Care'!D$246,FALSE)=D174,"")</f>
        <v/>
      </c>
      <c r="N174" s="20" t="str">
        <f>IFERROR(VLOOKUP($A174,'Res Care'!$A$11:$H$227,'Res Care'!E$246,FALSE)-E174,"")</f>
        <v/>
      </c>
      <c r="Q174" s="20" t="str">
        <f>IFERROR(VLOOKUP($A174,'Res Care'!$A$11:$H$227,'Res Care'!H$246,FALSE)=H174,"")</f>
        <v/>
      </c>
    </row>
    <row r="175" spans="1:17" x14ac:dyDescent="0.3">
      <c r="A175" s="7" t="s">
        <v>166</v>
      </c>
      <c r="B175" s="7" t="s">
        <v>394</v>
      </c>
      <c r="C175" s="40" t="s">
        <v>11</v>
      </c>
      <c r="E175" s="15"/>
      <c r="F175" s="17"/>
      <c r="G175" s="21"/>
      <c r="H175" s="19"/>
      <c r="L175" s="20" t="str">
        <f>IFERROR(VLOOKUP($A175,'Res Care'!$A$11:$H$227,'Res Care'!C$246,FALSE)-C175,"")</f>
        <v/>
      </c>
      <c r="M175" s="20" t="str">
        <f>IFERROR(VLOOKUP($A175,'Res Care'!$A$11:$H$227,'Res Care'!D$246,FALSE)=D175,"")</f>
        <v/>
      </c>
      <c r="N175" s="20" t="str">
        <f>IFERROR(VLOOKUP($A175,'Res Care'!$A$11:$H$227,'Res Care'!E$246,FALSE)-E175,"")</f>
        <v/>
      </c>
      <c r="Q175" s="20" t="str">
        <f>IFERROR(VLOOKUP($A175,'Res Care'!$A$11:$H$227,'Res Care'!H$246,FALSE)=H175,"")</f>
        <v/>
      </c>
    </row>
    <row r="176" spans="1:17" x14ac:dyDescent="0.3">
      <c r="A176" s="7" t="s">
        <v>167</v>
      </c>
      <c r="B176" s="7" t="s">
        <v>395</v>
      </c>
      <c r="C176" s="40" t="s">
        <v>11</v>
      </c>
      <c r="E176" s="15"/>
      <c r="F176" s="17"/>
      <c r="G176" s="18"/>
      <c r="H176" s="19"/>
      <c r="L176" s="20" t="str">
        <f>IFERROR(VLOOKUP($A176,'Res Care'!$A$11:$H$227,'Res Care'!C$246,FALSE)-C176,"")</f>
        <v/>
      </c>
      <c r="M176" s="20" t="str">
        <f>IFERROR(VLOOKUP($A176,'Res Care'!$A$11:$H$227,'Res Care'!D$246,FALSE)=D176,"")</f>
        <v/>
      </c>
      <c r="N176" s="20" t="str">
        <f>IFERROR(VLOOKUP($A176,'Res Care'!$A$11:$H$227,'Res Care'!E$246,FALSE)-E176,"")</f>
        <v/>
      </c>
      <c r="Q176" s="20" t="str">
        <f>IFERROR(VLOOKUP($A176,'Res Care'!$A$11:$H$227,'Res Care'!H$246,FALSE)=H176,"")</f>
        <v/>
      </c>
    </row>
    <row r="177" spans="1:17" x14ac:dyDescent="0.3">
      <c r="A177" s="7" t="s">
        <v>168</v>
      </c>
      <c r="B177" s="7" t="s">
        <v>396</v>
      </c>
      <c r="C177" s="40">
        <v>72.489999999999995</v>
      </c>
      <c r="E177" s="15" t="s">
        <v>673</v>
      </c>
      <c r="F177" s="17" t="s">
        <v>634</v>
      </c>
      <c r="G177" s="18"/>
      <c r="H177" s="19" t="s">
        <v>552</v>
      </c>
      <c r="L177" s="20" t="str">
        <f>IFERROR(VLOOKUP($A177,'Res Care'!$A$11:$H$227,'Res Care'!C$246,FALSE)-C177,"")</f>
        <v/>
      </c>
      <c r="M177" s="20" t="str">
        <f>IFERROR(VLOOKUP($A177,'Res Care'!$A$11:$H$227,'Res Care'!D$246,FALSE)=D177,"")</f>
        <v/>
      </c>
      <c r="N177" s="20" t="str">
        <f>IFERROR(VLOOKUP($A177,'Res Care'!$A$11:$H$227,'Res Care'!E$246,FALSE)-E177,"")</f>
        <v/>
      </c>
      <c r="Q177" s="20" t="str">
        <f>IFERROR(VLOOKUP($A177,'Res Care'!$A$11:$H$227,'Res Care'!H$246,FALSE)=H177,"")</f>
        <v/>
      </c>
    </row>
    <row r="178" spans="1:17" x14ac:dyDescent="0.3">
      <c r="A178" s="7" t="s">
        <v>170</v>
      </c>
      <c r="B178" s="7" t="s">
        <v>397</v>
      </c>
      <c r="C178" s="40" t="s">
        <v>11</v>
      </c>
      <c r="E178" s="15"/>
      <c r="F178" s="17"/>
      <c r="G178" s="18"/>
      <c r="H178" s="19"/>
      <c r="L178" s="20" t="str">
        <f>IFERROR(VLOOKUP($A178,'Res Care'!$A$11:$H$227,'Res Care'!C$246,FALSE)-C178,"")</f>
        <v/>
      </c>
      <c r="M178" s="20" t="str">
        <f>IFERROR(VLOOKUP($A178,'Res Care'!$A$11:$H$227,'Res Care'!D$246,FALSE)=D178,"")</f>
        <v/>
      </c>
      <c r="N178" s="20" t="str">
        <f>IFERROR(VLOOKUP($A178,'Res Care'!$A$11:$H$227,'Res Care'!E$246,FALSE)-E178,"")</f>
        <v/>
      </c>
      <c r="Q178" s="20" t="str">
        <f>IFERROR(VLOOKUP($A178,'Res Care'!$A$11:$H$227,'Res Care'!H$246,FALSE)=H178,"")</f>
        <v/>
      </c>
    </row>
    <row r="179" spans="1:17" x14ac:dyDescent="0.3">
      <c r="A179" s="7" t="s">
        <v>171</v>
      </c>
      <c r="B179" s="7" t="s">
        <v>398</v>
      </c>
      <c r="C179" s="40" t="s">
        <v>11</v>
      </c>
      <c r="E179" s="15"/>
      <c r="F179" s="15"/>
      <c r="G179" s="16"/>
      <c r="H179" s="19"/>
      <c r="L179" s="20" t="str">
        <f>IFERROR(VLOOKUP($A179,'Res Care'!$A$11:$H$227,'Res Care'!C$246,FALSE)-C179,"")</f>
        <v/>
      </c>
      <c r="M179" s="20" t="str">
        <f>IFERROR(VLOOKUP($A179,'Res Care'!$A$11:$H$227,'Res Care'!D$246,FALSE)=D179,"")</f>
        <v/>
      </c>
      <c r="N179" s="20" t="str">
        <f>IFERROR(VLOOKUP($A179,'Res Care'!$A$11:$H$227,'Res Care'!E$246,FALSE)-E179,"")</f>
        <v/>
      </c>
      <c r="Q179" s="20" t="str">
        <f>IFERROR(VLOOKUP($A179,'Res Care'!$A$11:$H$227,'Res Care'!H$246,FALSE)=H179,"")</f>
        <v/>
      </c>
    </row>
    <row r="180" spans="1:17" x14ac:dyDescent="0.3">
      <c r="A180" s="7" t="s">
        <v>172</v>
      </c>
      <c r="B180" s="7" t="s">
        <v>399</v>
      </c>
      <c r="C180" s="40">
        <v>162.25399999999999</v>
      </c>
      <c r="E180" s="15" t="s">
        <v>633</v>
      </c>
      <c r="F180" s="17" t="s">
        <v>634</v>
      </c>
      <c r="G180" s="18"/>
      <c r="H180" s="19" t="s">
        <v>553</v>
      </c>
      <c r="L180" s="20" t="str">
        <f>IFERROR(VLOOKUP($A180,'Res Care'!$A$11:$H$227,'Res Care'!C$246,FALSE)-C180,"")</f>
        <v/>
      </c>
      <c r="M180" s="20" t="str">
        <f>IFERROR(VLOOKUP($A180,'Res Care'!$A$11:$H$227,'Res Care'!D$246,FALSE)=D180,"")</f>
        <v/>
      </c>
      <c r="N180" s="20" t="str">
        <f>IFERROR(VLOOKUP($A180,'Res Care'!$A$11:$H$227,'Res Care'!E$246,FALSE)-E180,"")</f>
        <v/>
      </c>
      <c r="Q180" s="20" t="str">
        <f>IFERROR(VLOOKUP($A180,'Res Care'!$A$11:$H$227,'Res Care'!H$246,FALSE)=H180,"")</f>
        <v/>
      </c>
    </row>
    <row r="181" spans="1:17" x14ac:dyDescent="0.3">
      <c r="A181" s="7" t="s">
        <v>173</v>
      </c>
      <c r="B181" s="7" t="s">
        <v>400</v>
      </c>
      <c r="C181" s="40">
        <v>165.30600000000001</v>
      </c>
      <c r="E181" s="15" t="s">
        <v>640</v>
      </c>
      <c r="F181" s="17" t="s">
        <v>634</v>
      </c>
      <c r="G181" s="18"/>
      <c r="H181" s="19" t="s">
        <v>554</v>
      </c>
      <c r="L181" s="20" t="str">
        <f>IFERROR(VLOOKUP($A181,'Res Care'!$A$11:$H$227,'Res Care'!C$246,FALSE)-C181,"")</f>
        <v/>
      </c>
      <c r="M181" s="20" t="str">
        <f>IFERROR(VLOOKUP($A181,'Res Care'!$A$11:$H$227,'Res Care'!D$246,FALSE)=D181,"")</f>
        <v/>
      </c>
      <c r="N181" s="20" t="str">
        <f>IFERROR(VLOOKUP($A181,'Res Care'!$A$11:$H$227,'Res Care'!E$246,FALSE)-E181,"")</f>
        <v/>
      </c>
      <c r="Q181" s="20" t="str">
        <f>IFERROR(VLOOKUP($A181,'Res Care'!$A$11:$H$227,'Res Care'!H$246,FALSE)=H181,"")</f>
        <v/>
      </c>
    </row>
    <row r="182" spans="1:17" x14ac:dyDescent="0.3">
      <c r="A182" s="7" t="s">
        <v>174</v>
      </c>
      <c r="B182" s="7" t="s">
        <v>401</v>
      </c>
      <c r="C182" s="40">
        <v>3.34</v>
      </c>
      <c r="E182" s="15" t="s">
        <v>640</v>
      </c>
      <c r="F182" s="17" t="s">
        <v>634</v>
      </c>
      <c r="G182" s="18"/>
      <c r="H182" s="19" t="s">
        <v>505</v>
      </c>
      <c r="L182" s="20" t="str">
        <f>IFERROR(VLOOKUP($A182,'Res Care'!$A$11:$H$227,'Res Care'!C$246,FALSE)-C182,"")</f>
        <v/>
      </c>
      <c r="M182" s="20" t="str">
        <f>IFERROR(VLOOKUP($A182,'Res Care'!$A$11:$H$227,'Res Care'!D$246,FALSE)=D182,"")</f>
        <v/>
      </c>
      <c r="N182" s="20" t="str">
        <f>IFERROR(VLOOKUP($A182,'Res Care'!$A$11:$H$227,'Res Care'!E$246,FALSE)-E182,"")</f>
        <v/>
      </c>
      <c r="Q182" s="20" t="str">
        <f>IFERROR(VLOOKUP($A182,'Res Care'!$A$11:$H$227,'Res Care'!H$246,FALSE)=H182,"")</f>
        <v/>
      </c>
    </row>
    <row r="183" spans="1:17" x14ac:dyDescent="0.3">
      <c r="A183" s="7" t="s">
        <v>176</v>
      </c>
      <c r="B183" s="7" t="s">
        <v>402</v>
      </c>
      <c r="C183" s="40">
        <v>820.05</v>
      </c>
      <c r="E183" s="15" t="s">
        <v>661</v>
      </c>
      <c r="F183" s="17" t="s">
        <v>634</v>
      </c>
      <c r="G183" s="18"/>
      <c r="H183" s="19" t="s">
        <v>555</v>
      </c>
      <c r="L183" s="20" t="str">
        <f>IFERROR(VLOOKUP($A183,'Res Care'!$A$11:$H$227,'Res Care'!C$246,FALSE)-C183,"")</f>
        <v/>
      </c>
      <c r="M183" s="20" t="str">
        <f>IFERROR(VLOOKUP($A183,'Res Care'!$A$11:$H$227,'Res Care'!D$246,FALSE)=D183,"")</f>
        <v/>
      </c>
      <c r="N183" s="20" t="str">
        <f>IFERROR(VLOOKUP($A183,'Res Care'!$A$11:$H$227,'Res Care'!E$246,FALSE)-E183,"")</f>
        <v/>
      </c>
      <c r="Q183" s="20" t="str">
        <f>IFERROR(VLOOKUP($A183,'Res Care'!$A$11:$H$227,'Res Care'!H$246,FALSE)=H183,"")</f>
        <v/>
      </c>
    </row>
    <row r="184" spans="1:17" x14ac:dyDescent="0.3">
      <c r="A184" s="7" t="s">
        <v>177</v>
      </c>
      <c r="B184" s="7" t="s">
        <v>403</v>
      </c>
      <c r="C184" s="40" t="s">
        <v>11</v>
      </c>
      <c r="E184" s="15"/>
      <c r="F184" s="15"/>
      <c r="G184" s="16"/>
      <c r="H184" s="19"/>
      <c r="L184" s="20" t="str">
        <f>IFERROR(VLOOKUP($A184,'Res Care'!$A$11:$H$227,'Res Care'!C$246,FALSE)-C184,"")</f>
        <v/>
      </c>
      <c r="M184" s="20" t="str">
        <f>IFERROR(VLOOKUP($A184,'Res Care'!$A$11:$H$227,'Res Care'!D$246,FALSE)=D184,"")</f>
        <v/>
      </c>
      <c r="N184" s="20" t="str">
        <f>IFERROR(VLOOKUP($A184,'Res Care'!$A$11:$H$227,'Res Care'!E$246,FALSE)-E184,"")</f>
        <v/>
      </c>
      <c r="Q184" s="20" t="str">
        <f>IFERROR(VLOOKUP($A184,'Res Care'!$A$11:$H$227,'Res Care'!H$246,FALSE)=H184,"")</f>
        <v/>
      </c>
    </row>
    <row r="185" spans="1:17" x14ac:dyDescent="0.3">
      <c r="A185" s="7" t="s">
        <v>179</v>
      </c>
      <c r="B185" s="7" t="s">
        <v>404</v>
      </c>
      <c r="C185" s="40" t="s">
        <v>11</v>
      </c>
      <c r="E185" s="15"/>
      <c r="F185" s="15"/>
      <c r="G185" s="16"/>
      <c r="H185" s="19"/>
      <c r="L185" s="20" t="str">
        <f>IFERROR(VLOOKUP($A185,'Res Care'!$A$11:$H$227,'Res Care'!C$246,FALSE)-C185,"")</f>
        <v/>
      </c>
      <c r="M185" s="20" t="str">
        <f>IFERROR(VLOOKUP($A185,'Res Care'!$A$11:$H$227,'Res Care'!D$246,FALSE)=D185,"")</f>
        <v/>
      </c>
      <c r="N185" s="20" t="str">
        <f>IFERROR(VLOOKUP($A185,'Res Care'!$A$11:$H$227,'Res Care'!E$246,FALSE)-E185,"")</f>
        <v/>
      </c>
      <c r="Q185" s="20" t="str">
        <f>IFERROR(VLOOKUP($A185,'Res Care'!$A$11:$H$227,'Res Care'!H$246,FALSE)=H185,"")</f>
        <v/>
      </c>
    </row>
    <row r="186" spans="1:17" x14ac:dyDescent="0.3">
      <c r="A186" s="7" t="s">
        <v>180</v>
      </c>
      <c r="B186" s="7" t="s">
        <v>405</v>
      </c>
      <c r="C186" s="40" t="s">
        <v>11</v>
      </c>
      <c r="E186" s="15"/>
      <c r="F186" s="17"/>
      <c r="G186" s="18"/>
      <c r="H186" s="19"/>
      <c r="L186" s="20" t="str">
        <f>IFERROR(VLOOKUP($A186,'Res Care'!$A$11:$H$227,'Res Care'!C$246,FALSE)-C186,"")</f>
        <v/>
      </c>
      <c r="M186" s="20" t="str">
        <f>IFERROR(VLOOKUP($A186,'Res Care'!$A$11:$H$227,'Res Care'!D$246,FALSE)=D186,"")</f>
        <v/>
      </c>
      <c r="N186" s="20" t="str">
        <f>IFERROR(VLOOKUP($A186,'Res Care'!$A$11:$H$227,'Res Care'!E$246,FALSE)-E186,"")</f>
        <v/>
      </c>
      <c r="Q186" s="20" t="str">
        <f>IFERROR(VLOOKUP($A186,'Res Care'!$A$11:$H$227,'Res Care'!H$246,FALSE)=H186,"")</f>
        <v/>
      </c>
    </row>
    <row r="187" spans="1:17" x14ac:dyDescent="0.3">
      <c r="A187" s="7" t="s">
        <v>181</v>
      </c>
      <c r="B187" s="7" t="s">
        <v>406</v>
      </c>
      <c r="C187" s="40">
        <v>158.351</v>
      </c>
      <c r="E187" s="15" t="s">
        <v>635</v>
      </c>
      <c r="F187" s="17" t="s">
        <v>634</v>
      </c>
      <c r="G187" s="18"/>
      <c r="H187" s="19" t="s">
        <v>674</v>
      </c>
      <c r="L187" s="20" t="str">
        <f>IFERROR(VLOOKUP($A187,'Res Care'!$A$11:$H$227,'Res Care'!C$246,FALSE)-C187,"")</f>
        <v/>
      </c>
      <c r="M187" s="20" t="str">
        <f>IFERROR(VLOOKUP($A187,'Res Care'!$A$11:$H$227,'Res Care'!D$246,FALSE)=D187,"")</f>
        <v/>
      </c>
      <c r="N187" s="20" t="str">
        <f>IFERROR(VLOOKUP($A187,'Res Care'!$A$11:$H$227,'Res Care'!E$246,FALSE)-E187,"")</f>
        <v/>
      </c>
      <c r="Q187" s="20" t="str">
        <f>IFERROR(VLOOKUP($A187,'Res Care'!$A$11:$H$227,'Res Care'!H$246,FALSE)=H187,"")</f>
        <v/>
      </c>
    </row>
    <row r="188" spans="1:17" x14ac:dyDescent="0.3">
      <c r="A188" s="7" t="s">
        <v>182</v>
      </c>
      <c r="B188" s="7" t="s">
        <v>408</v>
      </c>
      <c r="C188" s="40">
        <v>190.904</v>
      </c>
      <c r="E188" s="15" t="s">
        <v>633</v>
      </c>
      <c r="F188" s="17" t="s">
        <v>634</v>
      </c>
      <c r="G188" s="18"/>
      <c r="H188" s="19" t="s">
        <v>557</v>
      </c>
      <c r="L188" s="20" t="str">
        <f>IFERROR(VLOOKUP($A188,'Res Care'!$A$11:$H$227,'Res Care'!C$246,FALSE)-C188,"")</f>
        <v/>
      </c>
      <c r="M188" s="20" t="str">
        <f>IFERROR(VLOOKUP($A188,'Res Care'!$A$11:$H$227,'Res Care'!D$246,FALSE)=D188,"")</f>
        <v/>
      </c>
      <c r="N188" s="20" t="str">
        <f>IFERROR(VLOOKUP($A188,'Res Care'!$A$11:$H$227,'Res Care'!E$246,FALSE)-E188,"")</f>
        <v/>
      </c>
      <c r="Q188" s="20" t="str">
        <f>IFERROR(VLOOKUP($A188,'Res Care'!$A$11:$H$227,'Res Care'!H$246,FALSE)=H188,"")</f>
        <v/>
      </c>
    </row>
    <row r="189" spans="1:17" x14ac:dyDescent="0.3">
      <c r="A189" s="7" t="s">
        <v>183</v>
      </c>
      <c r="B189" s="7" t="s">
        <v>409</v>
      </c>
      <c r="C189" s="40">
        <v>256.00700000000001</v>
      </c>
      <c r="E189" s="15" t="s">
        <v>651</v>
      </c>
      <c r="F189" s="17" t="s">
        <v>634</v>
      </c>
      <c r="G189" s="18"/>
      <c r="H189" s="19" t="s">
        <v>558</v>
      </c>
      <c r="L189" s="20" t="str">
        <f>IFERROR(VLOOKUP($A189,'Res Care'!$A$11:$H$227,'Res Care'!C$246,FALSE)-C189,"")</f>
        <v/>
      </c>
      <c r="M189" s="20" t="str">
        <f>IFERROR(VLOOKUP($A189,'Res Care'!$A$11:$H$227,'Res Care'!D$246,FALSE)=D189,"")</f>
        <v/>
      </c>
      <c r="N189" s="20" t="str">
        <f>IFERROR(VLOOKUP($A189,'Res Care'!$A$11:$H$227,'Res Care'!E$246,FALSE)-E189,"")</f>
        <v/>
      </c>
      <c r="Q189" s="20" t="str">
        <f>IFERROR(VLOOKUP($A189,'Res Care'!$A$11:$H$227,'Res Care'!H$246,FALSE)=H189,"")</f>
        <v/>
      </c>
    </row>
    <row r="190" spans="1:17" x14ac:dyDescent="0.3">
      <c r="A190" s="7" t="s">
        <v>184</v>
      </c>
      <c r="B190" s="7" t="s">
        <v>410</v>
      </c>
      <c r="C190" s="40">
        <v>119.926</v>
      </c>
      <c r="D190" s="7" t="s">
        <v>15</v>
      </c>
      <c r="E190" s="15" t="s">
        <v>658</v>
      </c>
      <c r="F190" s="17" t="s">
        <v>644</v>
      </c>
      <c r="G190" s="18" t="s">
        <v>460</v>
      </c>
      <c r="H190" s="19" t="s">
        <v>675</v>
      </c>
      <c r="L190" s="20" t="str">
        <f>IFERROR(VLOOKUP($A190,'Res Care'!$A$11:$H$227,'Res Care'!C$246,FALSE)-C190,"")</f>
        <v/>
      </c>
      <c r="M190" s="20" t="str">
        <f>IFERROR(VLOOKUP($A190,'Res Care'!$A$11:$H$227,'Res Care'!D$246,FALSE)=D190,"")</f>
        <v/>
      </c>
      <c r="N190" s="20" t="str">
        <f>IFERROR(VLOOKUP($A190,'Res Care'!$A$11:$H$227,'Res Care'!E$246,FALSE)-E190,"")</f>
        <v/>
      </c>
      <c r="Q190" s="20" t="str">
        <f>IFERROR(VLOOKUP($A190,'Res Care'!$A$11:$H$227,'Res Care'!H$246,FALSE)=H190,"")</f>
        <v/>
      </c>
    </row>
    <row r="191" spans="1:17" x14ac:dyDescent="0.3">
      <c r="A191" s="7" t="s">
        <v>205</v>
      </c>
      <c r="B191" s="7" t="s">
        <v>435</v>
      </c>
      <c r="C191" s="40" t="s">
        <v>11</v>
      </c>
      <c r="E191" s="17"/>
      <c r="F191" s="17"/>
      <c r="G191" s="18"/>
      <c r="H191" s="19"/>
      <c r="L191" s="20" t="str">
        <f>IFERROR(VLOOKUP($A191,'Res Care'!$A$11:$H$227,'Res Care'!C$246,FALSE)-C191,"")</f>
        <v/>
      </c>
      <c r="M191" s="20" t="str">
        <f>IFERROR(VLOOKUP($A191,'Res Care'!$A$11:$H$227,'Res Care'!D$246,FALSE)=D191,"")</f>
        <v/>
      </c>
      <c r="N191" s="20" t="str">
        <f>IFERROR(VLOOKUP($A191,'Res Care'!$A$11:$H$227,'Res Care'!E$246,FALSE)-E191,"")</f>
        <v/>
      </c>
      <c r="Q191" s="20" t="str">
        <f>IFERROR(VLOOKUP($A191,'Res Care'!$A$11:$H$227,'Res Care'!H$246,FALSE)=H191,"")</f>
        <v/>
      </c>
    </row>
    <row r="192" spans="1:17" x14ac:dyDescent="0.3">
      <c r="A192" s="7" t="s">
        <v>185</v>
      </c>
      <c r="B192" s="7" t="s">
        <v>411</v>
      </c>
      <c r="C192" s="40" t="s">
        <v>11</v>
      </c>
      <c r="E192" s="15"/>
      <c r="F192" s="17"/>
      <c r="G192" s="18"/>
      <c r="H192" s="19"/>
      <c r="L192" s="20" t="str">
        <f>IFERROR(VLOOKUP($A192,'Res Care'!$A$11:$H$227,'Res Care'!C$246,FALSE)-C192,"")</f>
        <v/>
      </c>
      <c r="M192" s="20" t="str">
        <f>IFERROR(VLOOKUP($A192,'Res Care'!$A$11:$H$227,'Res Care'!D$246,FALSE)=D192,"")</f>
        <v/>
      </c>
      <c r="N192" s="20" t="str">
        <f>IFERROR(VLOOKUP($A192,'Res Care'!$A$11:$H$227,'Res Care'!E$246,FALSE)-E192,"")</f>
        <v/>
      </c>
      <c r="Q192" s="20" t="str">
        <f>IFERROR(VLOOKUP($A192,'Res Care'!$A$11:$H$227,'Res Care'!H$246,FALSE)=H192,"")</f>
        <v/>
      </c>
    </row>
    <row r="193" spans="1:17" x14ac:dyDescent="0.3">
      <c r="A193" s="7" t="s">
        <v>187</v>
      </c>
      <c r="B193" s="7" t="s">
        <v>412</v>
      </c>
      <c r="C193" s="40">
        <v>170.86699999999999</v>
      </c>
      <c r="E193" s="15" t="s">
        <v>637</v>
      </c>
      <c r="F193" s="17" t="s">
        <v>634</v>
      </c>
      <c r="G193" s="18"/>
      <c r="H193" s="19" t="s">
        <v>676</v>
      </c>
      <c r="L193" s="20" t="str">
        <f>IFERROR(VLOOKUP($A193,'Res Care'!$A$11:$H$227,'Res Care'!C$246,FALSE)-C193,"")</f>
        <v/>
      </c>
      <c r="M193" s="20" t="str">
        <f>IFERROR(VLOOKUP($A193,'Res Care'!$A$11:$H$227,'Res Care'!D$246,FALSE)=D193,"")</f>
        <v/>
      </c>
      <c r="N193" s="20" t="str">
        <f>IFERROR(VLOOKUP($A193,'Res Care'!$A$11:$H$227,'Res Care'!E$246,FALSE)-E193,"")</f>
        <v/>
      </c>
      <c r="Q193" s="20" t="str">
        <f>IFERROR(VLOOKUP($A193,'Res Care'!$A$11:$H$227,'Res Care'!H$246,FALSE)=H193,"")</f>
        <v/>
      </c>
    </row>
    <row r="194" spans="1:17" x14ac:dyDescent="0.3">
      <c r="A194" s="7" t="s">
        <v>188</v>
      </c>
      <c r="B194" s="7" t="s">
        <v>413</v>
      </c>
      <c r="C194" s="40">
        <v>60.999000000000002</v>
      </c>
      <c r="E194" s="15" t="s">
        <v>635</v>
      </c>
      <c r="F194" s="17" t="s">
        <v>634</v>
      </c>
      <c r="G194" s="18"/>
      <c r="H194" s="19" t="s">
        <v>677</v>
      </c>
      <c r="L194" s="20" t="str">
        <f>IFERROR(VLOOKUP($A194,'Res Care'!$A$11:$H$227,'Res Care'!C$246,FALSE)-C194,"")</f>
        <v/>
      </c>
      <c r="M194" s="20" t="str">
        <f>IFERROR(VLOOKUP($A194,'Res Care'!$A$11:$H$227,'Res Care'!D$246,FALSE)=D194,"")</f>
        <v/>
      </c>
      <c r="N194" s="20" t="str">
        <f>IFERROR(VLOOKUP($A194,'Res Care'!$A$11:$H$227,'Res Care'!E$246,FALSE)-E194,"")</f>
        <v/>
      </c>
      <c r="Q194" s="20" t="str">
        <f>IFERROR(VLOOKUP($A194,'Res Care'!$A$11:$H$227,'Res Care'!H$246,FALSE)=H194,"")</f>
        <v/>
      </c>
    </row>
    <row r="195" spans="1:17" x14ac:dyDescent="0.3">
      <c r="A195" s="7" t="s">
        <v>586</v>
      </c>
      <c r="B195" s="7" t="s">
        <v>414</v>
      </c>
      <c r="C195" s="40">
        <v>56.19</v>
      </c>
      <c r="D195" s="7" t="s">
        <v>15</v>
      </c>
      <c r="E195" s="15" t="s">
        <v>635</v>
      </c>
      <c r="F195" s="17" t="s">
        <v>644</v>
      </c>
      <c r="G195" s="18" t="s">
        <v>460</v>
      </c>
      <c r="H195" s="19" t="s">
        <v>678</v>
      </c>
      <c r="L195" s="20" t="str">
        <f>IFERROR(VLOOKUP($A195,'Res Care'!$A$11:$H$227,'Res Care'!C$246,FALSE)-C195,"")</f>
        <v/>
      </c>
      <c r="M195" s="20" t="str">
        <f>IFERROR(VLOOKUP($A195,'Res Care'!$A$11:$H$227,'Res Care'!D$246,FALSE)=D195,"")</f>
        <v/>
      </c>
      <c r="N195" s="20" t="str">
        <f>IFERROR(VLOOKUP($A195,'Res Care'!$A$11:$H$227,'Res Care'!E$246,FALSE)-E195,"")</f>
        <v/>
      </c>
      <c r="Q195" s="20" t="str">
        <f>IFERROR(VLOOKUP($A195,'Res Care'!$A$11:$H$227,'Res Care'!H$246,FALSE)=H195,"")</f>
        <v/>
      </c>
    </row>
    <row r="196" spans="1:17" x14ac:dyDescent="0.3">
      <c r="A196" s="7" t="s">
        <v>189</v>
      </c>
      <c r="B196" s="7" t="s">
        <v>415</v>
      </c>
      <c r="C196" s="40">
        <v>240.87899999999999</v>
      </c>
      <c r="D196" s="7" t="s">
        <v>15</v>
      </c>
      <c r="E196" s="15" t="s">
        <v>635</v>
      </c>
      <c r="F196" s="15" t="s">
        <v>644</v>
      </c>
      <c r="G196" s="18" t="s">
        <v>460</v>
      </c>
      <c r="H196" s="19" t="s">
        <v>642</v>
      </c>
      <c r="L196" s="20" t="str">
        <f>IFERROR(VLOOKUP($A196,'Res Care'!$A$11:$H$227,'Res Care'!C$246,FALSE)-C196,"")</f>
        <v/>
      </c>
      <c r="M196" s="20" t="str">
        <f>IFERROR(VLOOKUP($A196,'Res Care'!$A$11:$H$227,'Res Care'!D$246,FALSE)=D196,"")</f>
        <v/>
      </c>
      <c r="N196" s="20" t="str">
        <f>IFERROR(VLOOKUP($A196,'Res Care'!$A$11:$H$227,'Res Care'!E$246,FALSE)-E196,"")</f>
        <v/>
      </c>
      <c r="Q196" s="20" t="str">
        <f>IFERROR(VLOOKUP($A196,'Res Care'!$A$11:$H$227,'Res Care'!H$246,FALSE)=H196,"")</f>
        <v/>
      </c>
    </row>
    <row r="197" spans="1:17" x14ac:dyDescent="0.3">
      <c r="A197" s="7" t="s">
        <v>211</v>
      </c>
      <c r="B197" s="7" t="s">
        <v>416</v>
      </c>
      <c r="C197" s="40">
        <v>164.56399999999999</v>
      </c>
      <c r="E197" s="17" t="s">
        <v>637</v>
      </c>
      <c r="F197" s="17" t="s">
        <v>634</v>
      </c>
      <c r="G197" s="18"/>
      <c r="H197" s="19" t="s">
        <v>679</v>
      </c>
      <c r="L197" s="20" t="str">
        <f>IFERROR(VLOOKUP($A197,'Res Care'!$A$11:$H$227,'Res Care'!C$246,FALSE)-C197,"")</f>
        <v/>
      </c>
      <c r="M197" s="20" t="str">
        <f>IFERROR(VLOOKUP($A197,'Res Care'!$A$11:$H$227,'Res Care'!D$246,FALSE)=D197,"")</f>
        <v/>
      </c>
      <c r="N197" s="20" t="str">
        <f>IFERROR(VLOOKUP($A197,'Res Care'!$A$11:$H$227,'Res Care'!E$246,FALSE)-E197,"")</f>
        <v/>
      </c>
      <c r="Q197" s="20" t="str">
        <f>IFERROR(VLOOKUP($A197,'Res Care'!$A$11:$H$227,'Res Care'!H$246,FALSE)=H197,"")</f>
        <v/>
      </c>
    </row>
    <row r="198" spans="1:17" x14ac:dyDescent="0.3">
      <c r="A198" s="7" t="s">
        <v>190</v>
      </c>
      <c r="B198" s="7" t="s">
        <v>417</v>
      </c>
      <c r="C198" s="40" t="s">
        <v>11</v>
      </c>
      <c r="E198" s="15"/>
      <c r="F198" s="17"/>
      <c r="G198" s="18"/>
      <c r="H198" s="19"/>
      <c r="L198" s="20" t="str">
        <f>IFERROR(VLOOKUP($A198,'Res Care'!$A$11:$H$227,'Res Care'!C$246,FALSE)-C198,"")</f>
        <v/>
      </c>
      <c r="M198" s="20" t="str">
        <f>IFERROR(VLOOKUP($A198,'Res Care'!$A$11:$H$227,'Res Care'!D$246,FALSE)=D198,"")</f>
        <v/>
      </c>
      <c r="N198" s="20" t="str">
        <f>IFERROR(VLOOKUP($A198,'Res Care'!$A$11:$H$227,'Res Care'!E$246,FALSE)-E198,"")</f>
        <v/>
      </c>
      <c r="Q198" s="20" t="str">
        <f>IFERROR(VLOOKUP($A198,'Res Care'!$A$11:$H$227,'Res Care'!H$246,FALSE)=H198,"")</f>
        <v/>
      </c>
    </row>
    <row r="199" spans="1:17" x14ac:dyDescent="0.3">
      <c r="A199" s="7" t="s">
        <v>191</v>
      </c>
      <c r="B199" s="7" t="s">
        <v>418</v>
      </c>
      <c r="C199" s="40">
        <v>223.58099999999999</v>
      </c>
      <c r="E199" s="15" t="s">
        <v>640</v>
      </c>
      <c r="F199" s="17" t="s">
        <v>634</v>
      </c>
      <c r="G199" s="18"/>
      <c r="H199" s="19" t="s">
        <v>565</v>
      </c>
      <c r="L199" s="20" t="str">
        <f>IFERROR(VLOOKUP($A199,'Res Care'!$A$11:$H$227,'Res Care'!C$246,FALSE)-C199,"")</f>
        <v/>
      </c>
      <c r="M199" s="20" t="str">
        <f>IFERROR(VLOOKUP($A199,'Res Care'!$A$11:$H$227,'Res Care'!D$246,FALSE)=D199,"")</f>
        <v/>
      </c>
      <c r="N199" s="20" t="str">
        <f>IFERROR(VLOOKUP($A199,'Res Care'!$A$11:$H$227,'Res Care'!E$246,FALSE)-E199,"")</f>
        <v/>
      </c>
      <c r="Q199" s="20" t="str">
        <f>IFERROR(VLOOKUP($A199,'Res Care'!$A$11:$H$227,'Res Care'!H$246,FALSE)=H199,"")</f>
        <v/>
      </c>
    </row>
    <row r="200" spans="1:17" x14ac:dyDescent="0.3">
      <c r="A200" s="7" t="s">
        <v>192</v>
      </c>
      <c r="B200" s="7" t="s">
        <v>419</v>
      </c>
      <c r="C200" s="40">
        <v>650.98800000000006</v>
      </c>
      <c r="E200" s="15" t="s">
        <v>638</v>
      </c>
      <c r="F200" s="17" t="s">
        <v>634</v>
      </c>
      <c r="G200" s="18"/>
      <c r="H200" s="19" t="s">
        <v>566</v>
      </c>
      <c r="L200" s="20" t="str">
        <f>IFERROR(VLOOKUP($A200,'Res Care'!$A$11:$H$227,'Res Care'!C$246,FALSE)-C200,"")</f>
        <v/>
      </c>
      <c r="M200" s="20" t="str">
        <f>IFERROR(VLOOKUP($A200,'Res Care'!$A$11:$H$227,'Res Care'!D$246,FALSE)=D200,"")</f>
        <v/>
      </c>
      <c r="N200" s="20" t="str">
        <f>IFERROR(VLOOKUP($A200,'Res Care'!$A$11:$H$227,'Res Care'!E$246,FALSE)-E200,"")</f>
        <v/>
      </c>
      <c r="Q200" s="20" t="str">
        <f>IFERROR(VLOOKUP($A200,'Res Care'!$A$11:$H$227,'Res Care'!H$246,FALSE)=H200,"")</f>
        <v/>
      </c>
    </row>
    <row r="201" spans="1:17" x14ac:dyDescent="0.3">
      <c r="A201" s="7" t="s">
        <v>193</v>
      </c>
      <c r="B201" s="7" t="s">
        <v>420</v>
      </c>
      <c r="C201" s="40" t="s">
        <v>11</v>
      </c>
      <c r="E201" s="15"/>
      <c r="F201" s="15"/>
      <c r="G201" s="16"/>
      <c r="H201" s="19"/>
      <c r="L201" s="20" t="str">
        <f>IFERROR(VLOOKUP($A201,'Res Care'!$A$11:$H$227,'Res Care'!C$246,FALSE)-C201,"")</f>
        <v/>
      </c>
      <c r="M201" s="20" t="str">
        <f>IFERROR(VLOOKUP($A201,'Res Care'!$A$11:$H$227,'Res Care'!D$246,FALSE)=D201,"")</f>
        <v/>
      </c>
      <c r="N201" s="20" t="str">
        <f>IFERROR(VLOOKUP($A201,'Res Care'!$A$11:$H$227,'Res Care'!E$246,FALSE)-E201,"")</f>
        <v/>
      </c>
      <c r="Q201" s="20" t="str">
        <f>IFERROR(VLOOKUP($A201,'Res Care'!$A$11:$H$227,'Res Care'!H$246,FALSE)=H201,"")</f>
        <v/>
      </c>
    </row>
    <row r="202" spans="1:17" x14ac:dyDescent="0.3">
      <c r="A202" s="7" t="s">
        <v>194</v>
      </c>
      <c r="B202" s="7" t="s">
        <v>421</v>
      </c>
      <c r="C202" s="40">
        <v>66.850999999999999</v>
      </c>
      <c r="E202" s="15" t="s">
        <v>645</v>
      </c>
      <c r="F202" s="15" t="s">
        <v>634</v>
      </c>
      <c r="G202" s="16"/>
      <c r="H202" s="19" t="s">
        <v>607</v>
      </c>
      <c r="L202" s="20" t="str">
        <f>IFERROR(VLOOKUP($A202,'Res Care'!$A$11:$H$227,'Res Care'!C$246,FALSE)-C202,"")</f>
        <v/>
      </c>
      <c r="M202" s="20" t="str">
        <f>IFERROR(VLOOKUP($A202,'Res Care'!$A$11:$H$227,'Res Care'!D$246,FALSE)=D202,"")</f>
        <v/>
      </c>
      <c r="N202" s="20" t="str">
        <f>IFERROR(VLOOKUP($A202,'Res Care'!$A$11:$H$227,'Res Care'!E$246,FALSE)-E202,"")</f>
        <v/>
      </c>
      <c r="Q202" s="20" t="str">
        <f>IFERROR(VLOOKUP($A202,'Res Care'!$A$11:$H$227,'Res Care'!H$246,FALSE)=H202,"")</f>
        <v/>
      </c>
    </row>
    <row r="203" spans="1:17" x14ac:dyDescent="0.3">
      <c r="A203" s="7" t="s">
        <v>195</v>
      </c>
      <c r="B203" s="7" t="s">
        <v>407</v>
      </c>
      <c r="C203" s="40">
        <v>48.53</v>
      </c>
      <c r="E203" s="15" t="s">
        <v>641</v>
      </c>
      <c r="F203" s="17" t="s">
        <v>634</v>
      </c>
      <c r="G203" s="18"/>
      <c r="H203" s="19" t="s">
        <v>567</v>
      </c>
      <c r="L203" s="20" t="str">
        <f>IFERROR(VLOOKUP($A203,'Res Care'!$A$11:$H$227,'Res Care'!C$246,FALSE)-C203,"")</f>
        <v/>
      </c>
      <c r="M203" s="20" t="str">
        <f>IFERROR(VLOOKUP($A203,'Res Care'!$A$11:$H$227,'Res Care'!D$246,FALSE)=D203,"")</f>
        <v/>
      </c>
      <c r="N203" s="20" t="str">
        <f>IFERROR(VLOOKUP($A203,'Res Care'!$A$11:$H$227,'Res Care'!E$246,FALSE)-E203,"")</f>
        <v/>
      </c>
      <c r="Q203" s="20" t="str">
        <f>IFERROR(VLOOKUP($A203,'Res Care'!$A$11:$H$227,'Res Care'!H$246,FALSE)=H203,"")</f>
        <v/>
      </c>
    </row>
    <row r="204" spans="1:17" x14ac:dyDescent="0.3">
      <c r="A204" s="7" t="s">
        <v>214</v>
      </c>
      <c r="B204" s="7" t="s">
        <v>422</v>
      </c>
      <c r="C204" s="40">
        <v>77.352000000000004</v>
      </c>
      <c r="E204" s="15" t="s">
        <v>640</v>
      </c>
      <c r="F204" s="15" t="s">
        <v>634</v>
      </c>
      <c r="G204" s="16"/>
      <c r="H204" s="19" t="s">
        <v>568</v>
      </c>
      <c r="L204" s="20" t="str">
        <f>IFERROR(VLOOKUP($A204,'Res Care'!$A$11:$H$227,'Res Care'!C$246,FALSE)-C204,"")</f>
        <v/>
      </c>
      <c r="M204" s="20" t="str">
        <f>IFERROR(VLOOKUP($A204,'Res Care'!$A$11:$H$227,'Res Care'!D$246,FALSE)=D204,"")</f>
        <v/>
      </c>
      <c r="N204" s="20" t="str">
        <f>IFERROR(VLOOKUP($A204,'Res Care'!$A$11:$H$227,'Res Care'!E$246,FALSE)-E204,"")</f>
        <v/>
      </c>
      <c r="Q204" s="20" t="str">
        <f>IFERROR(VLOOKUP($A204,'Res Care'!$A$11:$H$227,'Res Care'!H$246,FALSE)=H204,"")</f>
        <v/>
      </c>
    </row>
    <row r="205" spans="1:17" x14ac:dyDescent="0.3">
      <c r="A205" s="7" t="s">
        <v>196</v>
      </c>
      <c r="B205" s="7" t="s">
        <v>423</v>
      </c>
      <c r="C205" s="40">
        <v>320.98599999999999</v>
      </c>
      <c r="E205" s="15" t="s">
        <v>637</v>
      </c>
      <c r="F205" s="17" t="s">
        <v>634</v>
      </c>
      <c r="G205" s="18"/>
      <c r="H205" s="19" t="s">
        <v>569</v>
      </c>
      <c r="L205" s="20" t="str">
        <f>IFERROR(VLOOKUP($A205,'Res Care'!$A$11:$H$227,'Res Care'!C$246,FALSE)-C205,"")</f>
        <v/>
      </c>
      <c r="M205" s="20" t="str">
        <f>IFERROR(VLOOKUP($A205,'Res Care'!$A$11:$H$227,'Res Care'!D$246,FALSE)=D205,"")</f>
        <v/>
      </c>
      <c r="N205" s="20" t="str">
        <f>IFERROR(VLOOKUP($A205,'Res Care'!$A$11:$H$227,'Res Care'!E$246,FALSE)-E205,"")</f>
        <v/>
      </c>
      <c r="Q205" s="20" t="str">
        <f>IFERROR(VLOOKUP($A205,'Res Care'!$A$11:$H$227,'Res Care'!H$246,FALSE)=H205,"")</f>
        <v/>
      </c>
    </row>
    <row r="206" spans="1:17" x14ac:dyDescent="0.3">
      <c r="A206" s="7" t="s">
        <v>197</v>
      </c>
      <c r="B206" s="7" t="s">
        <v>424</v>
      </c>
      <c r="C206" s="40">
        <v>263.55700000000002</v>
      </c>
      <c r="E206" s="15" t="s">
        <v>635</v>
      </c>
      <c r="F206" s="17" t="s">
        <v>634</v>
      </c>
      <c r="G206" s="18"/>
      <c r="H206" s="19" t="s">
        <v>642</v>
      </c>
      <c r="L206" s="20" t="str">
        <f>IFERROR(VLOOKUP($A206,'Res Care'!$A$11:$H$227,'Res Care'!C$246,FALSE)-C206,"")</f>
        <v/>
      </c>
      <c r="M206" s="20" t="str">
        <f>IFERROR(VLOOKUP($A206,'Res Care'!$A$11:$H$227,'Res Care'!D$246,FALSE)=D206,"")</f>
        <v/>
      </c>
      <c r="N206" s="20" t="str">
        <f>IFERROR(VLOOKUP($A206,'Res Care'!$A$11:$H$227,'Res Care'!E$246,FALSE)-E206,"")</f>
        <v/>
      </c>
      <c r="Q206" s="20" t="str">
        <f>IFERROR(VLOOKUP($A206,'Res Care'!$A$11:$H$227,'Res Care'!H$246,FALSE)=H206,"")</f>
        <v/>
      </c>
    </row>
    <row r="207" spans="1:17" x14ac:dyDescent="0.3">
      <c r="A207" s="7" t="s">
        <v>198</v>
      </c>
      <c r="B207" s="7" t="s">
        <v>425</v>
      </c>
      <c r="C207" s="40" t="s">
        <v>11</v>
      </c>
      <c r="E207" s="15"/>
      <c r="F207" s="17"/>
      <c r="G207" s="18"/>
      <c r="H207" s="19"/>
      <c r="L207" s="20" t="str">
        <f>IFERROR(VLOOKUP($A207,'Res Care'!$A$11:$H$227,'Res Care'!C$246,FALSE)-C207,"")</f>
        <v/>
      </c>
      <c r="M207" s="20" t="str">
        <f>IFERROR(VLOOKUP($A207,'Res Care'!$A$11:$H$227,'Res Care'!D$246,FALSE)=D207,"")</f>
        <v/>
      </c>
      <c r="N207" s="20" t="str">
        <f>IFERROR(VLOOKUP($A207,'Res Care'!$A$11:$H$227,'Res Care'!E$246,FALSE)-E207,"")</f>
        <v/>
      </c>
      <c r="Q207" s="20" t="str">
        <f>IFERROR(VLOOKUP($A207,'Res Care'!$A$11:$H$227,'Res Care'!H$246,FALSE)=H207,"")</f>
        <v/>
      </c>
    </row>
    <row r="208" spans="1:17" x14ac:dyDescent="0.3">
      <c r="A208" s="7" t="s">
        <v>199</v>
      </c>
      <c r="B208" s="7" t="s">
        <v>426</v>
      </c>
      <c r="C208" s="40">
        <v>30.562000000000001</v>
      </c>
      <c r="E208" s="15" t="s">
        <v>645</v>
      </c>
      <c r="F208" s="17" t="s">
        <v>634</v>
      </c>
      <c r="G208" s="18"/>
      <c r="H208" s="19" t="s">
        <v>571</v>
      </c>
      <c r="L208" s="20" t="str">
        <f>IFERROR(VLOOKUP($A208,'Res Care'!$A$11:$H$227,'Res Care'!C$246,FALSE)-C208,"")</f>
        <v/>
      </c>
      <c r="M208" s="20" t="str">
        <f>IFERROR(VLOOKUP($A208,'Res Care'!$A$11:$H$227,'Res Care'!D$246,FALSE)=D208,"")</f>
        <v/>
      </c>
      <c r="N208" s="20" t="str">
        <f>IFERROR(VLOOKUP($A208,'Res Care'!$A$11:$H$227,'Res Care'!E$246,FALSE)-E208,"")</f>
        <v/>
      </c>
      <c r="Q208" s="20" t="str">
        <f>IFERROR(VLOOKUP($A208,'Res Care'!$A$11:$H$227,'Res Care'!H$246,FALSE)=H208,"")</f>
        <v/>
      </c>
    </row>
    <row r="209" spans="1:17" x14ac:dyDescent="0.3">
      <c r="A209" s="7" t="s">
        <v>200</v>
      </c>
      <c r="B209" s="7" t="s">
        <v>427</v>
      </c>
      <c r="C209" s="40" t="s">
        <v>11</v>
      </c>
      <c r="E209" s="15"/>
      <c r="F209" s="17"/>
      <c r="G209" s="18"/>
      <c r="H209" s="19"/>
      <c r="L209" s="20" t="str">
        <f>IFERROR(VLOOKUP($A209,'Res Care'!$A$11:$H$227,'Res Care'!C$246,FALSE)-C209,"")</f>
        <v/>
      </c>
      <c r="M209" s="20" t="str">
        <f>IFERROR(VLOOKUP($A209,'Res Care'!$A$11:$H$227,'Res Care'!D$246,FALSE)=D209,"")</f>
        <v/>
      </c>
      <c r="N209" s="20" t="str">
        <f>IFERROR(VLOOKUP($A209,'Res Care'!$A$11:$H$227,'Res Care'!E$246,FALSE)-E209,"")</f>
        <v/>
      </c>
      <c r="Q209" s="20" t="str">
        <f>IFERROR(VLOOKUP($A209,'Res Care'!$A$11:$H$227,'Res Care'!H$246,FALSE)=H209,"")</f>
        <v/>
      </c>
    </row>
    <row r="210" spans="1:17" x14ac:dyDescent="0.3">
      <c r="A210" s="7" t="s">
        <v>201</v>
      </c>
      <c r="B210" s="7" t="s">
        <v>428</v>
      </c>
      <c r="C210" s="40" t="s">
        <v>11</v>
      </c>
      <c r="E210" s="15"/>
      <c r="F210" s="17"/>
      <c r="G210" s="18"/>
      <c r="H210" s="19"/>
      <c r="L210" s="20" t="str">
        <f>IFERROR(VLOOKUP($A210,'Res Care'!$A$11:$H$227,'Res Care'!C$246,FALSE)-C210,"")</f>
        <v/>
      </c>
      <c r="M210" s="20" t="str">
        <f>IFERROR(VLOOKUP($A210,'Res Care'!$A$11:$H$227,'Res Care'!D$246,FALSE)=D210,"")</f>
        <v/>
      </c>
      <c r="N210" s="20" t="str">
        <f>IFERROR(VLOOKUP($A210,'Res Care'!$A$11:$H$227,'Res Care'!E$246,FALSE)-E210,"")</f>
        <v/>
      </c>
      <c r="Q210" s="20" t="str">
        <f>IFERROR(VLOOKUP($A210,'Res Care'!$A$11:$H$227,'Res Care'!H$246,FALSE)=H210,"")</f>
        <v/>
      </c>
    </row>
    <row r="211" spans="1:17" x14ac:dyDescent="0.3">
      <c r="A211" s="7" t="s">
        <v>202</v>
      </c>
      <c r="B211" s="7" t="s">
        <v>429</v>
      </c>
      <c r="C211" s="40">
        <v>65.131</v>
      </c>
      <c r="E211" s="15" t="s">
        <v>637</v>
      </c>
      <c r="F211" s="17" t="s">
        <v>634</v>
      </c>
      <c r="G211" s="18"/>
      <c r="H211" s="19" t="s">
        <v>680</v>
      </c>
      <c r="L211" s="20" t="str">
        <f>IFERROR(VLOOKUP($A211,'Res Care'!$A$11:$H$227,'Res Care'!C$246,FALSE)-C211,"")</f>
        <v/>
      </c>
      <c r="M211" s="20" t="str">
        <f>IFERROR(VLOOKUP($A211,'Res Care'!$A$11:$H$227,'Res Care'!D$246,FALSE)=D211,"")</f>
        <v/>
      </c>
      <c r="N211" s="20" t="str">
        <f>IFERROR(VLOOKUP($A211,'Res Care'!$A$11:$H$227,'Res Care'!E$246,FALSE)-E211,"")</f>
        <v/>
      </c>
      <c r="Q211" s="20" t="str">
        <f>IFERROR(VLOOKUP($A211,'Res Care'!$A$11:$H$227,'Res Care'!H$246,FALSE)=H211,"")</f>
        <v/>
      </c>
    </row>
    <row r="212" spans="1:17" x14ac:dyDescent="0.3">
      <c r="A212" s="7" t="s">
        <v>203</v>
      </c>
      <c r="B212" s="7" t="s">
        <v>430</v>
      </c>
      <c r="C212" s="40" t="s">
        <v>11</v>
      </c>
      <c r="E212" s="15"/>
      <c r="F212" s="17"/>
      <c r="G212" s="18"/>
      <c r="H212" s="19"/>
      <c r="L212" s="20" t="str">
        <f>IFERROR(VLOOKUP($A212,'Res Care'!$A$11:$H$227,'Res Care'!C$246,FALSE)-C212,"")</f>
        <v/>
      </c>
      <c r="M212" s="20" t="str">
        <f>IFERROR(VLOOKUP($A212,'Res Care'!$A$11:$H$227,'Res Care'!D$246,FALSE)=D212,"")</f>
        <v/>
      </c>
      <c r="N212" s="20" t="str">
        <f>IFERROR(VLOOKUP($A212,'Res Care'!$A$11:$H$227,'Res Care'!E$246,FALSE)-E212,"")</f>
        <v/>
      </c>
      <c r="Q212" s="20" t="str">
        <f>IFERROR(VLOOKUP($A212,'Res Care'!$A$11:$H$227,'Res Care'!H$246,FALSE)=H212,"")</f>
        <v/>
      </c>
    </row>
    <row r="213" spans="1:17" x14ac:dyDescent="0.3">
      <c r="E213" s="22"/>
      <c r="F213" s="23"/>
      <c r="G213" s="18"/>
      <c r="L213" s="20" t="str">
        <f>IFERROR(VLOOKUP($A213,'Res Care'!$A$11:$H$227,'Res Care'!C$246,FALSE)-C213,"")</f>
        <v/>
      </c>
      <c r="M213" s="20" t="str">
        <f>IFERROR(VLOOKUP($A213,'Res Care'!$A$11:$H$227,'Res Care'!D$246,FALSE)=D213,"")</f>
        <v/>
      </c>
      <c r="N213" s="20" t="str">
        <f>IFERROR(VLOOKUP($A213,'Res Care'!$A$11:$H$227,'Res Care'!E$246,FALSE)-E213,"")</f>
        <v/>
      </c>
      <c r="Q213" s="20" t="str">
        <f>IFERROR(VLOOKUP($A213,'Res Care'!$A$11:$H$227,'Res Care'!H$246,FALSE)=H213,"")</f>
        <v/>
      </c>
    </row>
    <row r="214" spans="1:17" x14ac:dyDescent="0.3">
      <c r="A214" s="1" t="s">
        <v>215</v>
      </c>
      <c r="B214" s="35"/>
      <c r="C214" s="35"/>
      <c r="D214" s="35"/>
      <c r="E214" s="24"/>
      <c r="F214" s="24"/>
      <c r="G214" s="25"/>
      <c r="L214" s="20" t="str">
        <f>IFERROR(VLOOKUP($A214,'Res Care'!$A$11:$H$227,'Res Care'!C$246,FALSE)-C214,"")</f>
        <v/>
      </c>
      <c r="M214" s="20" t="str">
        <f>IFERROR(VLOOKUP($A214,'Res Care'!$A$11:$H$227,'Res Care'!D$246,FALSE)=D214,"")</f>
        <v/>
      </c>
      <c r="N214" s="20" t="str">
        <f>IFERROR(VLOOKUP($A214,'Res Care'!$A$11:$H$227,'Res Care'!E$246,FALSE)-E214,"")</f>
        <v/>
      </c>
      <c r="Q214" s="20" t="str">
        <f>IFERROR(VLOOKUP($A214,'Res Care'!$A$11:$H$227,'Res Care'!H$246,FALSE)=H214,"")</f>
        <v/>
      </c>
    </row>
    <row r="215" spans="1:17" x14ac:dyDescent="0.3">
      <c r="A215" s="2" t="s">
        <v>208</v>
      </c>
      <c r="B215" s="36"/>
      <c r="C215" s="20">
        <v>131.27500000000001</v>
      </c>
      <c r="D215" s="36"/>
      <c r="E215" s="15" t="s">
        <v>681</v>
      </c>
      <c r="F215" s="15" t="s">
        <v>634</v>
      </c>
      <c r="G215" s="45" t="s">
        <v>580</v>
      </c>
      <c r="H215" s="7" t="s">
        <v>682</v>
      </c>
      <c r="K215" s="20"/>
      <c r="L215" s="20" t="str">
        <f>IFERROR(VLOOKUP($A215,'Res Care'!$A$11:$H$227,'Res Care'!C$246,FALSE)-C215,"")</f>
        <v/>
      </c>
      <c r="M215" s="20" t="str">
        <f>IFERROR(VLOOKUP($A215,'Res Care'!$A$11:$H$227,'Res Care'!D$246,FALSE)=D215,"")</f>
        <v/>
      </c>
      <c r="N215" s="20" t="str">
        <f>IFERROR(VLOOKUP($A215,'Res Care'!$A$11:$H$227,'Res Care'!E$246,FALSE)-E215,"")</f>
        <v/>
      </c>
      <c r="Q215" s="20" t="str">
        <f>IFERROR(VLOOKUP($A215,'Res Care'!$A$11:$H$227,'Res Care'!H$246,FALSE)=H215,"")</f>
        <v/>
      </c>
    </row>
    <row r="216" spans="1:17" x14ac:dyDescent="0.3">
      <c r="A216" s="3" t="s">
        <v>210</v>
      </c>
      <c r="B216" s="37"/>
      <c r="C216" s="15">
        <v>232.22300000000001</v>
      </c>
      <c r="D216" s="37"/>
      <c r="E216" s="15" t="s">
        <v>681</v>
      </c>
      <c r="F216" s="15" t="s">
        <v>634</v>
      </c>
      <c r="G216" s="45" t="s">
        <v>683</v>
      </c>
      <c r="H216" s="7" t="s">
        <v>682</v>
      </c>
      <c r="K216" s="20"/>
      <c r="L216" s="20" t="str">
        <f>IFERROR(VLOOKUP($A216,'Res Care'!$A$11:$H$227,'Res Care'!C$246,FALSE)-C216,"")</f>
        <v/>
      </c>
      <c r="M216" s="20" t="str">
        <f>IFERROR(VLOOKUP($A216,'Res Care'!$A$11:$H$227,'Res Care'!D$246,FALSE)=D216,"")</f>
        <v/>
      </c>
      <c r="N216" s="20" t="str">
        <f>IFERROR(VLOOKUP($A216,'Res Care'!$A$11:$H$227,'Res Care'!E$246,FALSE)-E216,"")</f>
        <v/>
      </c>
      <c r="Q216" s="20" t="str">
        <f>IFERROR(VLOOKUP($A216,'Res Care'!$A$11:$H$227,'Res Care'!H$246,FALSE)=H216,"")</f>
        <v/>
      </c>
    </row>
    <row r="217" spans="1:17" x14ac:dyDescent="0.3">
      <c r="A217" s="4" t="s">
        <v>226</v>
      </c>
      <c r="B217" s="38"/>
      <c r="C217" s="15">
        <v>204.35900000000001</v>
      </c>
      <c r="D217" s="38"/>
      <c r="E217" s="15" t="s">
        <v>681</v>
      </c>
      <c r="F217" s="15" t="s">
        <v>634</v>
      </c>
      <c r="G217" s="45" t="s">
        <v>583</v>
      </c>
      <c r="H217" s="7" t="s">
        <v>682</v>
      </c>
      <c r="K217" s="20"/>
      <c r="L217" s="20" t="str">
        <f>IFERROR(VLOOKUP($A217,'Res Care'!$A$11:$H$227,'Res Care'!C$246,FALSE)-C217,"")</f>
        <v/>
      </c>
      <c r="M217" s="20" t="str">
        <f>IFERROR(VLOOKUP($A217,'Res Care'!$A$11:$H$227,'Res Care'!D$246,FALSE)=D217,"")</f>
        <v/>
      </c>
      <c r="N217" s="20" t="str">
        <f>IFERROR(VLOOKUP($A217,'Res Care'!$A$11:$H$227,'Res Care'!E$246,FALSE)-E217,"")</f>
        <v/>
      </c>
      <c r="Q217" s="20" t="str">
        <f>IFERROR(VLOOKUP($A217,'Res Care'!$A$11:$H$227,'Res Care'!H$246,FALSE)=H217,"")</f>
        <v/>
      </c>
    </row>
    <row r="218" spans="1:17" x14ac:dyDescent="0.3">
      <c r="A218" s="2" t="s">
        <v>227</v>
      </c>
      <c r="B218" s="36"/>
      <c r="C218" s="15">
        <v>293.79599999999999</v>
      </c>
      <c r="D218" s="36"/>
      <c r="E218" s="15" t="s">
        <v>681</v>
      </c>
      <c r="F218" s="15" t="s">
        <v>634</v>
      </c>
      <c r="G218" s="45" t="s">
        <v>684</v>
      </c>
      <c r="H218" s="7" t="s">
        <v>682</v>
      </c>
      <c r="K218" s="20"/>
      <c r="L218" s="20" t="str">
        <f>IFERROR(VLOOKUP($A218,'Res Care'!$A$11:$H$227,'Res Care'!C$246,FALSE)-C218,"")</f>
        <v/>
      </c>
      <c r="M218" s="20" t="str">
        <f>IFERROR(VLOOKUP($A218,'Res Care'!$A$11:$H$227,'Res Care'!D$246,FALSE)=D218,"")</f>
        <v/>
      </c>
      <c r="N218" s="20" t="str">
        <f>IFERROR(VLOOKUP($A218,'Res Care'!$A$11:$H$227,'Res Care'!E$246,FALSE)-E218,"")</f>
        <v/>
      </c>
      <c r="Q218" s="20" t="str">
        <f>IFERROR(VLOOKUP($A218,'Res Care'!$A$11:$H$227,'Res Care'!H$246,FALSE)=H218,"")</f>
        <v/>
      </c>
    </row>
    <row r="219" spans="1:17" x14ac:dyDescent="0.3">
      <c r="A219" s="2" t="s">
        <v>209</v>
      </c>
      <c r="B219" s="36"/>
      <c r="C219" s="15">
        <v>86.066000000000003</v>
      </c>
      <c r="D219" s="36"/>
      <c r="E219" s="15" t="s">
        <v>681</v>
      </c>
      <c r="F219" s="15" t="s">
        <v>634</v>
      </c>
      <c r="G219" s="45" t="s">
        <v>581</v>
      </c>
      <c r="H219" s="7" t="s">
        <v>682</v>
      </c>
      <c r="K219" s="20"/>
      <c r="L219" s="20" t="str">
        <f>IFERROR(VLOOKUP($A219,'Res Care'!$A$11:$H$227,'Res Care'!C$246,FALSE)-C219,"")</f>
        <v/>
      </c>
      <c r="M219" s="20" t="str">
        <f>IFERROR(VLOOKUP($A219,'Res Care'!$A$11:$H$227,'Res Care'!D$246,FALSE)=D219,"")</f>
        <v/>
      </c>
      <c r="N219" s="20" t="str">
        <f>IFERROR(VLOOKUP($A219,'Res Care'!$A$11:$H$227,'Res Care'!E$246,FALSE)-E219,"")</f>
        <v/>
      </c>
      <c r="Q219" s="20" t="str">
        <f>IFERROR(VLOOKUP($A219,'Res Care'!$A$11:$H$227,'Res Care'!H$246,FALSE)=H219,"")</f>
        <v/>
      </c>
    </row>
    <row r="220" spans="1:17" x14ac:dyDescent="0.3">
      <c r="A220" s="2" t="s">
        <v>206</v>
      </c>
      <c r="B220" s="36"/>
      <c r="C220" s="15">
        <v>127.23099999999999</v>
      </c>
      <c r="D220" s="36"/>
      <c r="E220" s="15" t="s">
        <v>681</v>
      </c>
      <c r="F220" s="15" t="s">
        <v>634</v>
      </c>
      <c r="G220" s="45" t="s">
        <v>685</v>
      </c>
      <c r="H220" s="7" t="s">
        <v>682</v>
      </c>
      <c r="K220" s="20"/>
      <c r="L220" s="20" t="str">
        <f>IFERROR(VLOOKUP($A220,'Res Care'!$A$11:$H$227,'Res Care'!C$246,FALSE)-C220,"")</f>
        <v/>
      </c>
      <c r="M220" s="20" t="str">
        <f>IFERROR(VLOOKUP($A220,'Res Care'!$A$11:$H$227,'Res Care'!D$246,FALSE)=D220,"")</f>
        <v/>
      </c>
      <c r="N220" s="20" t="str">
        <f>IFERROR(VLOOKUP($A220,'Res Care'!$A$11:$H$227,'Res Care'!E$246,FALSE)-E220,"")</f>
        <v/>
      </c>
      <c r="Q220" s="20" t="str">
        <f>IFERROR(VLOOKUP($A220,'Res Care'!$A$11:$H$227,'Res Care'!H$246,FALSE)=H220,"")</f>
        <v/>
      </c>
    </row>
    <row r="221" spans="1:17" x14ac:dyDescent="0.3">
      <c r="A221" s="2" t="s">
        <v>212</v>
      </c>
      <c r="B221" s="36"/>
      <c r="C221" s="15">
        <v>77.352000000000004</v>
      </c>
      <c r="D221" s="36"/>
      <c r="E221" s="17" t="s">
        <v>681</v>
      </c>
      <c r="F221" s="17" t="s">
        <v>634</v>
      </c>
      <c r="G221" s="45" t="s">
        <v>584</v>
      </c>
      <c r="H221" s="7" t="s">
        <v>682</v>
      </c>
      <c r="K221" s="20"/>
      <c r="L221" s="20" t="str">
        <f>IFERROR(VLOOKUP($A221,'Res Care'!$A$11:$H$227,'Res Care'!C$246,FALSE)-C221,"")</f>
        <v/>
      </c>
      <c r="M221" s="20" t="str">
        <f>IFERROR(VLOOKUP($A221,'Res Care'!$A$11:$H$227,'Res Care'!D$246,FALSE)=D221,"")</f>
        <v/>
      </c>
      <c r="N221" s="20" t="str">
        <f>IFERROR(VLOOKUP($A221,'Res Care'!$A$11:$H$227,'Res Care'!E$246,FALSE)-E221,"")</f>
        <v/>
      </c>
      <c r="Q221" s="20" t="str">
        <f>IFERROR(VLOOKUP($A221,'Res Care'!$A$11:$H$227,'Res Care'!H$246,FALSE)=H221,"")</f>
        <v/>
      </c>
    </row>
    <row r="222" spans="1:17" x14ac:dyDescent="0.3">
      <c r="A222" s="2" t="s">
        <v>207</v>
      </c>
      <c r="B222" s="36"/>
      <c r="C222" s="15">
        <v>75.034999999999997</v>
      </c>
      <c r="D222" s="36"/>
      <c r="E222" s="15" t="s">
        <v>681</v>
      </c>
      <c r="F222" s="17" t="s">
        <v>634</v>
      </c>
      <c r="G222" s="45" t="s">
        <v>686</v>
      </c>
      <c r="H222" s="7" t="s">
        <v>682</v>
      </c>
      <c r="K222" s="20"/>
      <c r="L222" s="20" t="str">
        <f>IFERROR(VLOOKUP($A222,'Res Care'!$A$11:$H$227,'Res Care'!C$246,FALSE)-C222,"")</f>
        <v/>
      </c>
      <c r="M222" s="20" t="str">
        <f>IFERROR(VLOOKUP($A222,'Res Care'!$A$11:$H$227,'Res Care'!D$246,FALSE)=D222,"")</f>
        <v/>
      </c>
      <c r="N222" s="20" t="str">
        <f>IFERROR(VLOOKUP($A222,'Res Care'!$A$11:$H$227,'Res Care'!E$246,FALSE)-E222,"")</f>
        <v/>
      </c>
      <c r="Q222" s="20" t="str">
        <f>IFERROR(VLOOKUP($A222,'Res Care'!$A$11:$H$227,'Res Care'!H$246,FALSE)=H222,"")</f>
        <v/>
      </c>
    </row>
    <row r="223" spans="1:17" x14ac:dyDescent="0.3">
      <c r="A223" s="3" t="s">
        <v>204</v>
      </c>
      <c r="B223" s="37"/>
      <c r="C223" s="15" t="s">
        <v>11</v>
      </c>
      <c r="D223" s="37"/>
      <c r="E223" s="15"/>
      <c r="F223" s="15"/>
      <c r="G223" s="26"/>
      <c r="K223" s="20"/>
      <c r="L223" s="20" t="str">
        <f>IFERROR(VLOOKUP($A223,'Res Care'!$A$11:$H$227,'Res Care'!C$246,FALSE)-C223,"")</f>
        <v/>
      </c>
      <c r="M223" s="20" t="str">
        <f>IFERROR(VLOOKUP($A223,'Res Care'!$A$11:$H$227,'Res Care'!D$246,FALSE)=D223,"")</f>
        <v/>
      </c>
      <c r="N223" s="20" t="str">
        <f>IFERROR(VLOOKUP($A223,'Res Care'!$A$11:$H$227,'Res Care'!E$246,FALSE)-E223,"")</f>
        <v/>
      </c>
      <c r="Q223" s="20" t="str">
        <f>IFERROR(VLOOKUP($A223,'Res Care'!$A$11:$H$227,'Res Care'!H$246,FALSE)=H223,"")</f>
        <v/>
      </c>
    </row>
    <row r="224" spans="1:17" x14ac:dyDescent="0.3">
      <c r="A224" s="4" t="s">
        <v>224</v>
      </c>
      <c r="B224" s="38"/>
      <c r="C224" s="15">
        <v>97.691999999999993</v>
      </c>
      <c r="D224" s="38"/>
      <c r="E224" s="15" t="s">
        <v>681</v>
      </c>
      <c r="F224" s="15" t="s">
        <v>634</v>
      </c>
      <c r="G224" s="45" t="s">
        <v>577</v>
      </c>
      <c r="H224" s="7" t="s">
        <v>682</v>
      </c>
      <c r="K224" s="20"/>
      <c r="L224" s="20" t="str">
        <f>IFERROR(VLOOKUP($A224,'Res Care'!$A$11:$H$227,'Res Care'!C$246,FALSE)-C224,"")</f>
        <v/>
      </c>
      <c r="M224" s="20" t="str">
        <f>IFERROR(VLOOKUP($A224,'Res Care'!$A$11:$H$227,'Res Care'!D$246,FALSE)=D224,"")</f>
        <v/>
      </c>
      <c r="N224" s="20" t="str">
        <f>IFERROR(VLOOKUP($A224,'Res Care'!$A$11:$H$227,'Res Care'!E$246,FALSE)-E224,"")</f>
        <v/>
      </c>
      <c r="Q224" s="20" t="str">
        <f>IFERROR(VLOOKUP($A224,'Res Care'!$A$11:$H$227,'Res Care'!H$246,FALSE)=H224,"")</f>
        <v/>
      </c>
    </row>
    <row r="225" spans="1:17" x14ac:dyDescent="0.3">
      <c r="A225" s="2" t="s">
        <v>225</v>
      </c>
      <c r="B225" s="36"/>
      <c r="C225" s="15" t="s">
        <v>11</v>
      </c>
      <c r="D225" s="36"/>
      <c r="E225" s="15"/>
      <c r="F225" s="15"/>
      <c r="G225" s="26"/>
      <c r="K225" s="20"/>
      <c r="L225" s="20" t="str">
        <f>IFERROR(VLOOKUP($A225,'Res Care'!$A$11:$H$227,'Res Care'!C$246,FALSE)-C225,"")</f>
        <v/>
      </c>
      <c r="M225" s="20" t="str">
        <f>IFERROR(VLOOKUP($A225,'Res Care'!$A$11:$H$227,'Res Care'!D$246,FALSE)=D225,"")</f>
        <v/>
      </c>
      <c r="N225" s="20" t="str">
        <f>IFERROR(VLOOKUP($A225,'Res Care'!$A$11:$H$227,'Res Care'!E$246,FALSE)-E225,"")</f>
        <v/>
      </c>
      <c r="Q225" s="20" t="str">
        <f>IFERROR(VLOOKUP($A225,'Res Care'!$A$11:$H$227,'Res Care'!H$246,FALSE)=H225,"")</f>
        <v/>
      </c>
    </row>
    <row r="226" spans="1:17" x14ac:dyDescent="0.3">
      <c r="A226" s="2" t="s">
        <v>213</v>
      </c>
      <c r="B226" s="36"/>
      <c r="C226" s="15">
        <v>62.478999999999999</v>
      </c>
      <c r="D226" s="36"/>
      <c r="E226" s="15" t="s">
        <v>681</v>
      </c>
      <c r="F226" s="15" t="s">
        <v>634</v>
      </c>
      <c r="G226" s="45" t="s">
        <v>687</v>
      </c>
      <c r="H226" s="7" t="s">
        <v>682</v>
      </c>
      <c r="K226" s="20"/>
      <c r="L226" s="20" t="str">
        <f>IFERROR(VLOOKUP($A226,'Res Care'!$A$11:$H$227,'Res Care'!C$246,FALSE)-C226,"")</f>
        <v/>
      </c>
      <c r="M226" s="20" t="str">
        <f>IFERROR(VLOOKUP($A226,'Res Care'!$A$11:$H$227,'Res Care'!D$246,FALSE)=D226,"")</f>
        <v/>
      </c>
      <c r="N226" s="20" t="str">
        <f>IFERROR(VLOOKUP($A226,'Res Care'!$A$11:$H$227,'Res Care'!E$246,FALSE)-E226,"")</f>
        <v/>
      </c>
      <c r="Q226" s="20" t="str">
        <f>IFERROR(VLOOKUP($A226,'Res Care'!$A$11:$H$227,'Res Care'!H$246,FALSE)=H226,"")</f>
        <v/>
      </c>
    </row>
    <row r="227" spans="1:17" x14ac:dyDescent="0.3">
      <c r="A227" s="5" t="s">
        <v>216</v>
      </c>
      <c r="B227" s="39"/>
      <c r="C227" s="27">
        <v>104.828</v>
      </c>
      <c r="D227" s="39"/>
      <c r="E227" s="27" t="s">
        <v>681</v>
      </c>
      <c r="F227" s="27" t="s">
        <v>634</v>
      </c>
      <c r="G227" s="46" t="s">
        <v>688</v>
      </c>
      <c r="H227" s="7" t="s">
        <v>682</v>
      </c>
      <c r="K227" s="20"/>
      <c r="L227" s="20" t="str">
        <f>IFERROR(VLOOKUP($A227,'Res Care'!$A$11:$H$227,'Res Care'!C$246,FALSE)-C227,"")</f>
        <v/>
      </c>
      <c r="M227" s="20" t="str">
        <f>IFERROR(VLOOKUP($A227,'Res Care'!$A$11:$H$227,'Res Care'!D$246,FALSE)=D227,"")</f>
        <v/>
      </c>
      <c r="N227" s="20" t="str">
        <f>IFERROR(VLOOKUP($A227,'Res Care'!$A$11:$H$227,'Res Care'!E$246,FALSE)-E227,"")</f>
        <v/>
      </c>
      <c r="Q227" s="20" t="str">
        <f>IFERROR(VLOOKUP($A227,'Res Care'!$A$11:$H$227,'Res Care'!H$246,FALSE)=H227,"")</f>
        <v/>
      </c>
    </row>
    <row r="228" spans="1:17" x14ac:dyDescent="0.3">
      <c r="A228" s="20"/>
      <c r="B228" s="20"/>
      <c r="C228" s="20"/>
      <c r="D228" s="20"/>
      <c r="E228" s="15"/>
      <c r="F228" s="15"/>
      <c r="G228" s="15"/>
    </row>
    <row r="229" spans="1:17" x14ac:dyDescent="0.3">
      <c r="A229" s="28"/>
      <c r="B229" s="28"/>
      <c r="C229" s="28"/>
      <c r="D229" s="28"/>
      <c r="E229" s="29"/>
      <c r="F229" s="15"/>
      <c r="G229" s="15"/>
    </row>
    <row r="230" spans="1:17" x14ac:dyDescent="0.3">
      <c r="A230" s="28" t="s">
        <v>217</v>
      </c>
      <c r="B230" s="28"/>
      <c r="C230" s="29" t="s">
        <v>218</v>
      </c>
      <c r="D230" s="28"/>
      <c r="E230" s="29"/>
      <c r="F230" s="7"/>
    </row>
    <row r="231" spans="1:17" x14ac:dyDescent="0.3">
      <c r="A231" s="28"/>
      <c r="B231" s="28"/>
      <c r="C231" s="7" t="s">
        <v>219</v>
      </c>
      <c r="D231" s="28"/>
      <c r="E231" s="29"/>
      <c r="F231" s="7"/>
    </row>
    <row r="232" spans="1:17" x14ac:dyDescent="0.3">
      <c r="C232" s="7" t="s">
        <v>220</v>
      </c>
      <c r="E232" s="7"/>
      <c r="F232" s="7"/>
    </row>
    <row r="233" spans="1:17" x14ac:dyDescent="0.3">
      <c r="C233" s="29" t="s">
        <v>574</v>
      </c>
      <c r="E233" s="30"/>
      <c r="F233" s="7"/>
    </row>
    <row r="234" spans="1:17" x14ac:dyDescent="0.3">
      <c r="C234" s="29" t="s">
        <v>588</v>
      </c>
      <c r="E234" s="30"/>
      <c r="F234" s="7"/>
    </row>
    <row r="235" spans="1:17" x14ac:dyDescent="0.3">
      <c r="C235" s="29"/>
      <c r="E235" s="30"/>
      <c r="F235" s="7"/>
    </row>
    <row r="236" spans="1:17" x14ac:dyDescent="0.3">
      <c r="A236" s="6" t="s">
        <v>440</v>
      </c>
      <c r="B236" s="6"/>
      <c r="C236" s="7" t="s">
        <v>575</v>
      </c>
      <c r="D236" s="6"/>
      <c r="E236" s="7"/>
      <c r="F236" s="7"/>
    </row>
    <row r="237" spans="1:17" x14ac:dyDescent="0.3">
      <c r="E237" s="30"/>
      <c r="F237" s="7"/>
    </row>
    <row r="238" spans="1:17" x14ac:dyDescent="0.3">
      <c r="A238" s="6" t="s">
        <v>439</v>
      </c>
      <c r="B238" s="6"/>
      <c r="C238" s="6" t="s">
        <v>690</v>
      </c>
      <c r="D238" s="6"/>
      <c r="E238" s="30"/>
      <c r="F238" s="7"/>
    </row>
    <row r="239" spans="1:17" x14ac:dyDescent="0.3">
      <c r="E239" s="30"/>
      <c r="F239" s="7"/>
    </row>
    <row r="240" spans="1:17" s="11" customFormat="1" x14ac:dyDescent="0.3">
      <c r="A240" s="31" t="s">
        <v>221</v>
      </c>
      <c r="B240" s="31"/>
      <c r="C240" s="31"/>
      <c r="D240" s="31"/>
      <c r="E240" s="32"/>
    </row>
    <row r="241" spans="1:6" s="11" customFormat="1" x14ac:dyDescent="0.3">
      <c r="A241" s="6" t="s">
        <v>222</v>
      </c>
      <c r="B241" s="6"/>
      <c r="C241" s="43" t="s">
        <v>223</v>
      </c>
      <c r="D241" s="6"/>
      <c r="E241" s="33"/>
    </row>
    <row r="242" spans="1:6" x14ac:dyDescent="0.3">
      <c r="E242" s="30"/>
      <c r="F242" s="7"/>
    </row>
    <row r="243" spans="1:6" x14ac:dyDescent="0.3">
      <c r="E243" s="30"/>
      <c r="F243" s="7"/>
    </row>
    <row r="244" spans="1:6" x14ac:dyDescent="0.3">
      <c r="E244" s="30"/>
      <c r="F244" s="7"/>
    </row>
    <row r="245" spans="1:6" x14ac:dyDescent="0.3">
      <c r="E245" s="30"/>
      <c r="F245" s="7"/>
    </row>
    <row r="246" spans="1:6" x14ac:dyDescent="0.3">
      <c r="E246" s="30"/>
      <c r="F246" s="7"/>
    </row>
    <row r="247" spans="1:6" x14ac:dyDescent="0.3">
      <c r="E247" s="30"/>
      <c r="F247" s="7"/>
    </row>
    <row r="248" spans="1:6" x14ac:dyDescent="0.3">
      <c r="E248" s="30"/>
      <c r="F248" s="7"/>
    </row>
    <row r="249" spans="1:6" x14ac:dyDescent="0.3">
      <c r="E249" s="30"/>
      <c r="F249" s="7"/>
    </row>
    <row r="250" spans="1:6" x14ac:dyDescent="0.3">
      <c r="E250" s="30"/>
      <c r="F250" s="7"/>
    </row>
    <row r="251" spans="1:6" x14ac:dyDescent="0.3">
      <c r="E251" s="30"/>
      <c r="F251" s="7"/>
    </row>
    <row r="252" spans="1:6" x14ac:dyDescent="0.3">
      <c r="E252" s="30"/>
      <c r="F252" s="7"/>
    </row>
    <row r="253" spans="1:6" x14ac:dyDescent="0.3">
      <c r="E253" s="30"/>
      <c r="F253" s="7"/>
    </row>
    <row r="254" spans="1:6" x14ac:dyDescent="0.3">
      <c r="E254" s="30"/>
      <c r="F254" s="7"/>
    </row>
    <row r="255" spans="1:6" x14ac:dyDescent="0.3">
      <c r="E255" s="30"/>
      <c r="F255" s="7"/>
    </row>
    <row r="256" spans="1:6" x14ac:dyDescent="0.3">
      <c r="E256" s="30"/>
      <c r="F256" s="7"/>
    </row>
    <row r="257" spans="5:6" x14ac:dyDescent="0.3">
      <c r="E257" s="30"/>
      <c r="F257" s="7"/>
    </row>
    <row r="258" spans="5:6" x14ac:dyDescent="0.3">
      <c r="E258" s="30"/>
      <c r="F258" s="7"/>
    </row>
    <row r="259" spans="5:6" x14ac:dyDescent="0.3">
      <c r="E259" s="30"/>
      <c r="F259" s="7"/>
    </row>
    <row r="260" spans="5:6" x14ac:dyDescent="0.3">
      <c r="E260" s="30"/>
      <c r="F260" s="7"/>
    </row>
    <row r="261" spans="5:6" x14ac:dyDescent="0.3">
      <c r="E261" s="30"/>
      <c r="F261" s="7"/>
    </row>
    <row r="262" spans="5:6" x14ac:dyDescent="0.3">
      <c r="E262" s="30"/>
      <c r="F262" s="7"/>
    </row>
    <row r="263" spans="5:6" x14ac:dyDescent="0.3">
      <c r="E263" s="30"/>
      <c r="F263" s="7"/>
    </row>
    <row r="264" spans="5:6" x14ac:dyDescent="0.3">
      <c r="E264" s="30"/>
      <c r="F264" s="7"/>
    </row>
    <row r="265" spans="5:6" x14ac:dyDescent="0.3">
      <c r="E265" s="30"/>
      <c r="F265" s="7"/>
    </row>
    <row r="266" spans="5:6" x14ac:dyDescent="0.3">
      <c r="E266" s="30"/>
      <c r="F266" s="7"/>
    </row>
    <row r="267" spans="5:6" x14ac:dyDescent="0.3">
      <c r="E267" s="30"/>
      <c r="F267" s="7"/>
    </row>
    <row r="268" spans="5:6" x14ac:dyDescent="0.3">
      <c r="E268" s="30"/>
      <c r="F268" s="7"/>
    </row>
    <row r="269" spans="5:6" x14ac:dyDescent="0.3">
      <c r="E269" s="30"/>
      <c r="F269" s="7"/>
    </row>
    <row r="270" spans="5:6" x14ac:dyDescent="0.3">
      <c r="E270" s="30"/>
      <c r="F270" s="7"/>
    </row>
    <row r="271" spans="5:6" x14ac:dyDescent="0.3">
      <c r="E271" s="30"/>
      <c r="F271" s="7"/>
    </row>
    <row r="272" spans="5:6" x14ac:dyDescent="0.3">
      <c r="E272" s="30"/>
      <c r="F272" s="7"/>
    </row>
    <row r="273" spans="5:6" x14ac:dyDescent="0.3">
      <c r="E273" s="30"/>
      <c r="F273" s="7"/>
    </row>
    <row r="274" spans="5:6" x14ac:dyDescent="0.3">
      <c r="E274" s="30"/>
      <c r="F274" s="7"/>
    </row>
    <row r="275" spans="5:6" x14ac:dyDescent="0.3">
      <c r="E275" s="30"/>
      <c r="F275" s="7"/>
    </row>
    <row r="276" spans="5:6" x14ac:dyDescent="0.3">
      <c r="E276" s="30"/>
      <c r="F276" s="7"/>
    </row>
    <row r="277" spans="5:6" x14ac:dyDescent="0.3">
      <c r="E277" s="30"/>
      <c r="F277" s="7"/>
    </row>
    <row r="278" spans="5:6" x14ac:dyDescent="0.3">
      <c r="E278" s="30"/>
      <c r="F278" s="7"/>
    </row>
    <row r="279" spans="5:6" x14ac:dyDescent="0.3">
      <c r="E279" s="30"/>
      <c r="F279" s="7"/>
    </row>
    <row r="280" spans="5:6" x14ac:dyDescent="0.3">
      <c r="E280" s="30"/>
      <c r="F280" s="7"/>
    </row>
    <row r="281" spans="5:6" x14ac:dyDescent="0.3">
      <c r="E281" s="30"/>
      <c r="F281" s="7"/>
    </row>
    <row r="282" spans="5:6" x14ac:dyDescent="0.3">
      <c r="E282" s="30"/>
      <c r="F282" s="7"/>
    </row>
    <row r="283" spans="5:6" x14ac:dyDescent="0.3">
      <c r="E283" s="30"/>
      <c r="F283" s="7"/>
    </row>
    <row r="284" spans="5:6" x14ac:dyDescent="0.3">
      <c r="E284" s="30"/>
      <c r="F284" s="7"/>
    </row>
    <row r="285" spans="5:6" x14ac:dyDescent="0.3">
      <c r="E285" s="30"/>
      <c r="F285" s="7"/>
    </row>
    <row r="286" spans="5:6" x14ac:dyDescent="0.3">
      <c r="E286" s="30"/>
      <c r="F286" s="7"/>
    </row>
    <row r="287" spans="5:6" x14ac:dyDescent="0.3">
      <c r="E287" s="30"/>
      <c r="F287" s="7"/>
    </row>
    <row r="288" spans="5:6" x14ac:dyDescent="0.3">
      <c r="E288" s="30"/>
      <c r="F288" s="7"/>
    </row>
    <row r="289" spans="5:6" x14ac:dyDescent="0.3">
      <c r="E289" s="30"/>
      <c r="F289" s="7"/>
    </row>
  </sheetData>
  <autoFilter ref="A10:Q227" xr:uid="{204801EE-FB5D-4B72-9447-33D579B55200}"/>
  <mergeCells count="7">
    <mergeCell ref="L8:P8"/>
    <mergeCell ref="L9:M9"/>
    <mergeCell ref="E1:G1"/>
    <mergeCell ref="E2:G2"/>
    <mergeCell ref="A8:B9"/>
    <mergeCell ref="C8:G8"/>
    <mergeCell ref="C9:D9"/>
  </mergeCells>
  <hyperlinks>
    <hyperlink ref="C241" r:id="rId1" xr:uid="{7426BD2C-9A55-48DE-8848-AA9A7AD17C04}"/>
  </hyperlinks>
  <pageMargins left="0.25" right="0.25"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0A989-8359-4EA9-AF15-71F4BA07AB38}">
  <dimension ref="A1:AL289"/>
  <sheetViews>
    <sheetView zoomScale="85" zoomScaleNormal="85" workbookViewId="0">
      <pane xSplit="1" ySplit="10" topLeftCell="B213" activePane="bottomRight" state="frozen"/>
      <selection pane="topRight" activeCell="B1" sqref="B1"/>
      <selection pane="bottomLeft" activeCell="A12" sqref="A12"/>
      <selection pane="bottomRight" activeCell="G226" sqref="G226"/>
    </sheetView>
  </sheetViews>
  <sheetFormatPr defaultColWidth="10.28515625" defaultRowHeight="16.5" x14ac:dyDescent="0.3"/>
  <cols>
    <col min="1" max="1" width="27.7109375" style="7" customWidth="1"/>
    <col min="2" max="2" width="7" style="7" customWidth="1"/>
    <col min="3" max="3" width="11.28515625" style="7" customWidth="1"/>
    <col min="4" max="4" width="3.28515625" style="7" customWidth="1"/>
    <col min="5" max="6" width="10.28515625" style="9" customWidth="1"/>
    <col min="7" max="7" width="21.42578125" style="7" customWidth="1"/>
    <col min="8" max="8" width="38.7109375" style="7" customWidth="1"/>
    <col min="9" max="9" width="10.28515625" style="7"/>
    <col min="10" max="12" width="5.85546875" style="7" hidden="1" customWidth="1"/>
    <col min="13" max="17" width="6.28515625" style="7" hidden="1" customWidth="1"/>
    <col min="18" max="18" width="16.7109375" style="7" hidden="1" customWidth="1"/>
    <col min="19" max="19" width="10.28515625" style="7"/>
    <col min="20" max="20" width="11.42578125" style="7" bestFit="1" customWidth="1"/>
    <col min="21" max="24" width="10.28515625" style="7"/>
    <col min="25" max="34" width="7.5703125" style="7" customWidth="1"/>
    <col min="35" max="36" width="10.28515625" style="7"/>
    <col min="37" max="37" width="12.5703125" style="7" bestFit="1" customWidth="1"/>
    <col min="38" max="38" width="12.140625" style="7" bestFit="1" customWidth="1"/>
    <col min="39" max="16384" width="10.28515625" style="7"/>
  </cols>
  <sheetData>
    <row r="1" spans="1:38" ht="18" x14ac:dyDescent="0.3">
      <c r="A1" s="6"/>
      <c r="B1" s="6"/>
      <c r="C1" s="6"/>
      <c r="D1" s="6"/>
      <c r="E1" s="54"/>
      <c r="F1" s="54"/>
      <c r="G1" s="54"/>
    </row>
    <row r="2" spans="1:38" x14ac:dyDescent="0.3">
      <c r="A2" s="8"/>
      <c r="B2" s="8"/>
      <c r="C2" s="8"/>
      <c r="D2" s="8"/>
      <c r="E2" s="55"/>
      <c r="F2" s="55"/>
      <c r="G2" s="55"/>
    </row>
    <row r="3" spans="1:38" x14ac:dyDescent="0.3">
      <c r="A3" s="8"/>
      <c r="B3" s="8"/>
      <c r="C3" s="8"/>
      <c r="D3" s="8"/>
      <c r="E3" s="10"/>
      <c r="F3" s="10"/>
      <c r="G3" s="10"/>
    </row>
    <row r="4" spans="1:38" s="11" customFormat="1" ht="18.75" x14ac:dyDescent="0.3">
      <c r="A4" s="34" t="s">
        <v>233</v>
      </c>
      <c r="B4" s="34"/>
      <c r="C4" s="34"/>
      <c r="D4" s="34"/>
    </row>
    <row r="5" spans="1:38" s="11" customFormat="1" x14ac:dyDescent="0.3"/>
    <row r="6" spans="1:38" s="11" customFormat="1" x14ac:dyDescent="0.3">
      <c r="A6" s="6" t="s">
        <v>587</v>
      </c>
      <c r="B6" s="6"/>
      <c r="C6" s="6"/>
      <c r="D6" s="6"/>
    </row>
    <row r="7" spans="1:38" x14ac:dyDescent="0.3">
      <c r="A7" s="8"/>
      <c r="B7" s="8"/>
      <c r="C7" s="8"/>
      <c r="D7" s="8"/>
      <c r="E7" s="10"/>
      <c r="F7" s="10"/>
      <c r="G7" s="10"/>
    </row>
    <row r="8" spans="1:38" ht="30.75" customHeight="1" x14ac:dyDescent="0.3">
      <c r="A8" s="56" t="s">
        <v>0</v>
      </c>
      <c r="B8" s="57"/>
      <c r="C8" s="60" t="s">
        <v>441</v>
      </c>
      <c r="D8" s="61"/>
      <c r="E8" s="61"/>
      <c r="F8" s="61"/>
      <c r="G8" s="62"/>
      <c r="J8" s="65" t="s">
        <v>231</v>
      </c>
      <c r="K8" s="65"/>
      <c r="L8" s="65"/>
      <c r="M8" s="65"/>
      <c r="N8" s="65"/>
      <c r="O8" s="65"/>
      <c r="P8" s="65"/>
      <c r="Q8" s="66"/>
    </row>
    <row r="9" spans="1:38" ht="31.9" customHeight="1" x14ac:dyDescent="0.3">
      <c r="A9" s="58"/>
      <c r="B9" s="59"/>
      <c r="C9" s="63" t="s">
        <v>573</v>
      </c>
      <c r="D9" s="64"/>
      <c r="E9" s="42" t="s">
        <v>438</v>
      </c>
      <c r="F9" s="42" t="s">
        <v>436</v>
      </c>
      <c r="G9" s="42" t="s">
        <v>437</v>
      </c>
      <c r="H9" s="44" t="s">
        <v>1</v>
      </c>
      <c r="J9" s="67" t="s">
        <v>232</v>
      </c>
      <c r="K9" s="68"/>
      <c r="L9" s="69"/>
      <c r="M9" s="69"/>
      <c r="N9" s="70" t="s">
        <v>2</v>
      </c>
      <c r="O9" s="70"/>
      <c r="P9" s="70" t="s">
        <v>3</v>
      </c>
      <c r="Q9" s="70"/>
      <c r="R9" s="41"/>
    </row>
    <row r="10" spans="1:38" x14ac:dyDescent="0.3">
      <c r="A10" s="12"/>
      <c r="B10" s="12"/>
      <c r="C10" s="12"/>
      <c r="D10" s="12"/>
      <c r="E10" s="13"/>
      <c r="F10" s="13"/>
      <c r="G10" s="13"/>
      <c r="H10" s="14"/>
      <c r="T10" s="7" t="s">
        <v>612</v>
      </c>
      <c r="U10" s="7" t="s">
        <v>590</v>
      </c>
      <c r="V10" s="7" t="s">
        <v>610</v>
      </c>
      <c r="W10" s="7" t="s">
        <v>611</v>
      </c>
      <c r="X10" s="7" t="s">
        <v>591</v>
      </c>
      <c r="Z10" s="48" t="s">
        <v>609</v>
      </c>
      <c r="AA10" s="48" t="s">
        <v>438</v>
      </c>
      <c r="AB10" s="48" t="s">
        <v>436</v>
      </c>
      <c r="AC10" s="48" t="s">
        <v>437</v>
      </c>
      <c r="AD10" s="48" t="s">
        <v>1</v>
      </c>
    </row>
    <row r="11" spans="1:38" x14ac:dyDescent="0.3">
      <c r="A11" s="7" t="s">
        <v>4</v>
      </c>
      <c r="B11" s="7" t="s">
        <v>234</v>
      </c>
      <c r="C11" s="20">
        <v>14.920823050966831</v>
      </c>
      <c r="D11" s="7" t="s">
        <v>5</v>
      </c>
      <c r="E11" s="17">
        <v>2019</v>
      </c>
      <c r="F11" s="17" t="s">
        <v>442</v>
      </c>
      <c r="G11" s="17"/>
      <c r="H11" s="19" t="s">
        <v>443</v>
      </c>
      <c r="J11" s="20" t="e" vm="1">
        <f>IF(VLOOKUP($A11,'[1]4. Children with disabilities'!$B$8:$BG$226,'[1]4. Children with disabilities'!T$1,FALSE)=C11,"",VLOOKUP($A11,'[1]4. Children with disabilities'!$B$8:$BG$226,'[1]4. Children with disabilities'!T$1,FALSE)-C11)</f>
        <v>#VALUE!</v>
      </c>
      <c r="K11" s="20" t="e" vm="1">
        <f>IF(VLOOKUP($A11,'[1]4. Children with disabilities'!$B$8:$BG$226,'[1]4. Children with disabilities'!U$1,FALSE)=D11,"",VLOOKUP($A11,'[1]4. Children with disabilities'!$B$8:$BG$226,'[1]4. Children with disabilities'!U$1,FALSE))</f>
        <v>#VALUE!</v>
      </c>
      <c r="L11" s="20" t="e" vm="1">
        <f>IF(VLOOKUP($A11,'[1]4. Children with disabilities'!$B$8:$BG$226,'[1]4. Children with disabilities'!V$1,FALSE)=#REF!,"",VLOOKUP($A11,'[1]4. Children with disabilities'!$B$8:$BG$226,'[1]4. Children with disabilities'!V$1,FALSE)-#REF!)</f>
        <v>#VALUE!</v>
      </c>
      <c r="M11" s="20" t="e" vm="1">
        <f>IF(VLOOKUP($A11,'[1]4. Children with disabilities'!$B$8:$BG$226,'[1]4. Children with disabilities'!W$1,FALSE)=#REF!,"",VLOOKUP($A11,'[1]4. Children with disabilities'!$B$8:$BG$226,'[1]4. Children with disabilities'!W$1,FALSE))</f>
        <v>#VALUE!</v>
      </c>
      <c r="N11" s="20" t="e" vm="1">
        <f>IF(VLOOKUP($A11,'[1]4. Children with disabilities'!$B$8:$BG$226,'[1]4. Children with disabilities'!X$1,FALSE)=E11,"",VLOOKUP($A11,'[1]4. Children with disabilities'!$B$8:$BG$226,'[1]4. Children with disabilities'!X$1,FALSE)-E11)</f>
        <v>#VALUE!</v>
      </c>
      <c r="O11" s="20" t="e" vm="1">
        <f>IF(VLOOKUP($A11,'[1]4. Children with disabilities'!$B$8:$BG$226,'[1]4. Children with disabilities'!Y$1,FALSE)=#REF!,"",VLOOKUP($A11,'[1]4. Children with disabilities'!$B$8:$BG$226,'[1]4. Children with disabilities'!Y$1,FALSE))</f>
        <v>#VALUE!</v>
      </c>
      <c r="P11" s="20" t="e" vm="1">
        <f>IF(VLOOKUP($A11,'[1]4. Children with disabilities'!$B$8:$BG$226,'[1]4. Children with disabilities'!Z$1,FALSE)=F11,"",VLOOKUP($A11,'[1]4. Children with disabilities'!$B$8:$BG$226,'[1]4. Children with disabilities'!Z$1,FALSE)-F11)</f>
        <v>#VALUE!</v>
      </c>
      <c r="Q11" s="20" t="e" vm="1">
        <f>IF(VLOOKUP($A11,'[1]4. Children with disabilities'!$B$8:$BG$226,'[1]4. Children with disabilities'!AA$1,FALSE)=G11,"",VLOOKUP($A11,'[1]4. Children with disabilities'!$B$8:$BG$226,'[1]4. Children with disabilities'!AA$1,FALSE))</f>
        <v>#VALUE!</v>
      </c>
      <c r="R11" s="7" t="e" vm="1">
        <f>IF(VLOOKUP($A11,'[1]4. Children with disabilities'!$B$8:$BG$226,'[1]4. Children with disabilities'!AB$1,FALSE)=H11,"",VLOOKUP($A11,'[1]4. Children with disabilities'!$B$8:$BG$226,'[1]4. Children with disabilities'!AB$1,FALSE))</f>
        <v>#VALUE!</v>
      </c>
      <c r="S11" s="7" t="s">
        <v>234</v>
      </c>
      <c r="T11" s="47">
        <v>14.920823050966831</v>
      </c>
      <c r="U11" s="7">
        <v>2019</v>
      </c>
      <c r="V11" s="7" t="s">
        <v>442</v>
      </c>
      <c r="X11" s="7" t="s">
        <v>443</v>
      </c>
      <c r="Y11" s="7" t="b">
        <f t="shared" ref="Y11:Y42" si="0">Z11=T11</f>
        <v>1</v>
      </c>
      <c r="Z11" s="47">
        <f>VLOOKUP($S11,$B$11:$H$212,2,FALSE)</f>
        <v>14.920823050966831</v>
      </c>
      <c r="AA11" s="20">
        <f>VLOOKUP($S11,$B$11:$H$212,4,FALSE)</f>
        <v>2019</v>
      </c>
      <c r="AB11" s="20" t="str">
        <f>VLOOKUP($S11,$B$11:$H$212,5,FALSE)</f>
        <v>Y0T17</v>
      </c>
      <c r="AC11" s="20">
        <f>VLOOKUP($S11,$B$11:$H$212,6,FALSE)</f>
        <v>0</v>
      </c>
      <c r="AD11" s="20" t="str">
        <f>VLOOKUP($S11,$B$11:$H$212,7,FALSE)</f>
        <v>National Statistics and Information Authority, Key Statistical Indicators 2020</v>
      </c>
      <c r="AE11" s="7" t="b">
        <f>AA11=U11</f>
        <v>1</v>
      </c>
      <c r="AF11" s="7" t="b">
        <f>AB11=V11</f>
        <v>1</v>
      </c>
      <c r="AG11" s="7" t="b">
        <f>AC11=W11</f>
        <v>1</v>
      </c>
      <c r="AH11" s="7" t="b">
        <f>AD11=X11</f>
        <v>1</v>
      </c>
      <c r="AI11" s="7" t="s">
        <v>234</v>
      </c>
      <c r="AJ11" s="7">
        <v>14.9</v>
      </c>
      <c r="AK11" s="47">
        <f>VLOOKUP(AI11,$S$11:$T$156,2,FALSE)</f>
        <v>14.920823050966831</v>
      </c>
      <c r="AL11" s="47">
        <f>AK11-AJ11</f>
        <v>2.0823050966830792E-2</v>
      </c>
    </row>
    <row r="12" spans="1:38" x14ac:dyDescent="0.3">
      <c r="A12" s="7" t="s">
        <v>9</v>
      </c>
      <c r="B12" s="7" t="s">
        <v>238</v>
      </c>
      <c r="C12" s="20" t="s">
        <v>5</v>
      </c>
      <c r="D12" s="7" t="s">
        <v>5</v>
      </c>
      <c r="E12" s="15" t="s">
        <v>5</v>
      </c>
      <c r="F12" s="17" t="s">
        <v>5</v>
      </c>
      <c r="G12" s="18" t="s">
        <v>5</v>
      </c>
      <c r="H12" s="19" t="s">
        <v>5</v>
      </c>
      <c r="J12" s="7" t="e" vm="1">
        <f>IF(VLOOKUP($A12,'[1]4. Children with disabilities'!$B$8:$BG$226,'[1]4. Children with disabilities'!T$1,FALSE)=C12,"",VLOOKUP($A12,'[1]4. Children with disabilities'!$B$8:$BG$226,'[1]4. Children with disabilities'!T$1,FALSE)-C12)</f>
        <v>#VALUE!</v>
      </c>
      <c r="K12" s="7" t="e" vm="1">
        <f>IF(VLOOKUP($A12,'[1]4. Children with disabilities'!$B$8:$BG$226,'[1]4. Children with disabilities'!U$1,FALSE)=D12,"",VLOOKUP($A12,'[1]4. Children with disabilities'!$B$8:$BG$226,'[1]4. Children with disabilities'!U$1,FALSE))</f>
        <v>#VALUE!</v>
      </c>
      <c r="L12" s="20" t="e" vm="1">
        <f>IF(VLOOKUP($A12,'[1]4. Children with disabilities'!$B$8:$BG$226,'[1]4. Children with disabilities'!V$1,FALSE)=#REF!,"",VLOOKUP($A12,'[1]4. Children with disabilities'!$B$8:$BG$226,'[1]4. Children with disabilities'!V$1,FALSE)-#REF!)</f>
        <v>#VALUE!</v>
      </c>
      <c r="M12" s="20" t="e" vm="1">
        <f>IF(VLOOKUP($A12,'[1]4. Children with disabilities'!$B$8:$BG$226,'[1]4. Children with disabilities'!W$1,FALSE)=#REF!,"",VLOOKUP($A12,'[1]4. Children with disabilities'!$B$8:$BG$226,'[1]4. Children with disabilities'!W$1,FALSE))</f>
        <v>#VALUE!</v>
      </c>
      <c r="N12" s="20" t="e" vm="1">
        <f>IF(VLOOKUP($A12,'[1]4. Children with disabilities'!$B$8:$BG$226,'[1]4. Children with disabilities'!X$1,FALSE)=E12,"",VLOOKUP($A12,'[1]4. Children with disabilities'!$B$8:$BG$226,'[1]4. Children with disabilities'!X$1,FALSE)-E12)</f>
        <v>#VALUE!</v>
      </c>
      <c r="O12" s="20" t="e" vm="1">
        <f>IF(VLOOKUP($A12,'[1]4. Children with disabilities'!$B$8:$BG$226,'[1]4. Children with disabilities'!Y$1,FALSE)=#REF!,"",VLOOKUP($A12,'[1]4. Children with disabilities'!$B$8:$BG$226,'[1]4. Children with disabilities'!Y$1,FALSE))</f>
        <v>#VALUE!</v>
      </c>
      <c r="P12" s="20" t="e" vm="1">
        <f>IF(VLOOKUP($A12,'[1]4. Children with disabilities'!$B$8:$BG$226,'[1]4. Children with disabilities'!Z$1,FALSE)=F12,"",VLOOKUP($A12,'[1]4. Children with disabilities'!$B$8:$BG$226,'[1]4. Children with disabilities'!Z$1,FALSE)-F12)</f>
        <v>#VALUE!</v>
      </c>
      <c r="Q12" s="20" t="e" vm="1">
        <f>IF(VLOOKUP($A12,'[1]4. Children with disabilities'!$B$8:$BG$226,'[1]4. Children with disabilities'!AA$1,FALSE)=G12,"",VLOOKUP($A12,'[1]4. Children with disabilities'!$B$8:$BG$226,'[1]4. Children with disabilities'!AA$1,FALSE))</f>
        <v>#VALUE!</v>
      </c>
      <c r="R12" s="7" t="e" vm="1">
        <f>IF(VLOOKUP($A12,'[1]4. Children with disabilities'!$B$8:$BG$226,'[1]4. Children with disabilities'!AB$1,FALSE)=H12,"",VLOOKUP($A12,'[1]4. Children with disabilities'!$B$8:$BG$226,'[1]4. Children with disabilities'!AB$1,FALSE))</f>
        <v>#VALUE!</v>
      </c>
      <c r="S12" s="7" t="s">
        <v>235</v>
      </c>
      <c r="T12" s="47">
        <v>95.136622296360216</v>
      </c>
      <c r="U12" s="7">
        <v>2020</v>
      </c>
      <c r="V12" s="7" t="s">
        <v>442</v>
      </c>
      <c r="X12" s="7" t="s">
        <v>444</v>
      </c>
      <c r="Y12" s="7" t="b">
        <f t="shared" si="0"/>
        <v>1</v>
      </c>
      <c r="Z12" s="47">
        <f t="shared" ref="Z12:Z75" si="1">VLOOKUP($S12,$B$11:$H$212,2,FALSE)</f>
        <v>95.136622296360216</v>
      </c>
      <c r="AA12" s="20">
        <f t="shared" ref="AA12:AA75" si="2">VLOOKUP($S12,$B$11:$H$212,4,FALSE)</f>
        <v>2020</v>
      </c>
      <c r="AB12" s="20" t="str">
        <f t="shared" ref="AB12:AB75" si="3">VLOOKUP($S12,$B$11:$H$212,5,FALSE)</f>
        <v>Y0T17</v>
      </c>
      <c r="AC12" s="20">
        <f t="shared" ref="AC12:AC75" si="4">VLOOKUP($S12,$B$11:$H$212,6,FALSE)</f>
        <v>0</v>
      </c>
      <c r="AD12" s="20" t="str">
        <f t="shared" ref="AD12:AD75" si="5">VLOOKUP($S12,$B$11:$H$212,7,FALSE)</f>
        <v>TransMonEE database 2020</v>
      </c>
      <c r="AE12" s="7" t="b">
        <f t="shared" ref="AE12:AE75" si="6">AA12=U12</f>
        <v>1</v>
      </c>
      <c r="AF12" s="7" t="b">
        <f t="shared" ref="AF12:AF75" si="7">AB12=V12</f>
        <v>1</v>
      </c>
      <c r="AG12" s="7" t="b">
        <f t="shared" ref="AG12:AG75" si="8">AC12=W12</f>
        <v>1</v>
      </c>
      <c r="AH12" s="7" t="b">
        <f t="shared" ref="AH12:AH75" si="9">AD12=X12</f>
        <v>1</v>
      </c>
      <c r="AI12" s="7" t="s">
        <v>235</v>
      </c>
      <c r="AJ12" s="7">
        <v>95.1</v>
      </c>
      <c r="AK12" s="47">
        <f t="shared" ref="AK12:AK75" si="10">VLOOKUP(AI12,$S$11:$T$156,2,FALSE)</f>
        <v>95.136622296360216</v>
      </c>
      <c r="AL12" s="47">
        <f t="shared" ref="AL12:AL75" si="11">AK12-AJ12</f>
        <v>3.6622296360221185E-2</v>
      </c>
    </row>
    <row r="13" spans="1:38" x14ac:dyDescent="0.3">
      <c r="A13" s="7" t="s">
        <v>10</v>
      </c>
      <c r="B13" s="7" t="s">
        <v>239</v>
      </c>
      <c r="C13" s="40">
        <v>139.59735086081605</v>
      </c>
      <c r="D13" s="7" t="s">
        <v>5</v>
      </c>
      <c r="E13" s="15">
        <v>2021</v>
      </c>
      <c r="F13" s="15" t="s">
        <v>442</v>
      </c>
      <c r="G13" s="18"/>
      <c r="H13" s="19" t="s">
        <v>445</v>
      </c>
      <c r="J13" s="7" t="e" vm="1">
        <f>IF(VLOOKUP($A13,'[1]4. Children with disabilities'!$B$8:$BG$226,'[1]4. Children with disabilities'!T$1,FALSE)=C13,"",VLOOKUP($A13,'[1]4. Children with disabilities'!$B$8:$BG$226,'[1]4. Children with disabilities'!T$1,FALSE)-C13)</f>
        <v>#VALUE!</v>
      </c>
      <c r="K13" s="7" t="e" vm="1">
        <f>IF(VLOOKUP($A13,'[1]4. Children with disabilities'!$B$8:$BG$226,'[1]4. Children with disabilities'!U$1,FALSE)=D13,"",VLOOKUP($A13,'[1]4. Children with disabilities'!$B$8:$BG$226,'[1]4. Children with disabilities'!U$1,FALSE))</f>
        <v>#VALUE!</v>
      </c>
      <c r="L13" s="20" t="e" vm="1">
        <f>IF(VLOOKUP($A13,'[1]4. Children with disabilities'!$B$8:$BG$226,'[1]4. Children with disabilities'!V$1,FALSE)=#REF!,"",VLOOKUP($A13,'[1]4. Children with disabilities'!$B$8:$BG$226,'[1]4. Children with disabilities'!V$1,FALSE)-#REF!)</f>
        <v>#VALUE!</v>
      </c>
      <c r="M13" s="20" t="e" vm="1">
        <f>IF(VLOOKUP($A13,'[1]4. Children with disabilities'!$B$8:$BG$226,'[1]4. Children with disabilities'!W$1,FALSE)=#REF!,"",VLOOKUP($A13,'[1]4. Children with disabilities'!$B$8:$BG$226,'[1]4. Children with disabilities'!W$1,FALSE))</f>
        <v>#VALUE!</v>
      </c>
      <c r="N13" s="20" t="e" vm="1">
        <f>IF(VLOOKUP($A13,'[1]4. Children with disabilities'!$B$8:$BG$226,'[1]4. Children with disabilities'!X$1,FALSE)=E13,"",VLOOKUP($A13,'[1]4. Children with disabilities'!$B$8:$BG$226,'[1]4. Children with disabilities'!X$1,FALSE)-E13)</f>
        <v>#VALUE!</v>
      </c>
      <c r="O13" s="20" t="e" vm="1">
        <f>IF(VLOOKUP($A13,'[1]4. Children with disabilities'!$B$8:$BG$226,'[1]4. Children with disabilities'!Y$1,FALSE)=#REF!,"",VLOOKUP($A13,'[1]4. Children with disabilities'!$B$8:$BG$226,'[1]4. Children with disabilities'!Y$1,FALSE))</f>
        <v>#VALUE!</v>
      </c>
      <c r="P13" s="20" t="e" vm="1">
        <f>IF(VLOOKUP($A13,'[1]4. Children with disabilities'!$B$8:$BG$226,'[1]4. Children with disabilities'!Z$1,FALSE)=F13,"",VLOOKUP($A13,'[1]4. Children with disabilities'!$B$8:$BG$226,'[1]4. Children with disabilities'!Z$1,FALSE)-F13)</f>
        <v>#VALUE!</v>
      </c>
      <c r="Q13" s="20" t="e" vm="1">
        <f>IF(VLOOKUP($A13,'[1]4. Children with disabilities'!$B$8:$BG$226,'[1]4. Children with disabilities'!AA$1,FALSE)=G13,"",VLOOKUP($A13,'[1]4. Children with disabilities'!$B$8:$BG$226,'[1]4. Children with disabilities'!AA$1,FALSE))</f>
        <v>#VALUE!</v>
      </c>
      <c r="R13" s="7" t="e" vm="1">
        <f>IF(VLOOKUP($A13,'[1]4. Children with disabilities'!$B$8:$BG$226,'[1]4. Children with disabilities'!AB$1,FALSE)=H13,"",VLOOKUP($A13,'[1]4. Children with disabilities'!$B$8:$BG$226,'[1]4. Children with disabilities'!AB$1,FALSE))</f>
        <v>#VALUE!</v>
      </c>
      <c r="S13" s="7" t="s">
        <v>239</v>
      </c>
      <c r="T13" s="47">
        <v>139.59735086081605</v>
      </c>
      <c r="U13" s="7">
        <v>2021</v>
      </c>
      <c r="V13" s="7" t="s">
        <v>442</v>
      </c>
      <c r="X13" s="7" t="s">
        <v>445</v>
      </c>
      <c r="Y13" s="7" t="b">
        <f t="shared" si="0"/>
        <v>1</v>
      </c>
      <c r="Z13" s="47">
        <f t="shared" si="1"/>
        <v>139.59735086081605</v>
      </c>
      <c r="AA13" s="20">
        <f t="shared" si="2"/>
        <v>2021</v>
      </c>
      <c r="AB13" s="20" t="str">
        <f t="shared" si="3"/>
        <v>Y0T17</v>
      </c>
      <c r="AC13" s="20">
        <f t="shared" si="4"/>
        <v>0</v>
      </c>
      <c r="AD13" s="20" t="str">
        <f t="shared" si="5"/>
        <v>Ministry of Social Development</v>
      </c>
      <c r="AE13" s="7" t="b">
        <f t="shared" si="6"/>
        <v>1</v>
      </c>
      <c r="AF13" s="7" t="b">
        <f t="shared" si="7"/>
        <v>1</v>
      </c>
      <c r="AG13" s="7" t="b">
        <f t="shared" si="8"/>
        <v>1</v>
      </c>
      <c r="AH13" s="7" t="b">
        <f t="shared" si="9"/>
        <v>1</v>
      </c>
      <c r="AI13" s="7" t="s">
        <v>239</v>
      </c>
      <c r="AJ13" s="7">
        <v>139.6</v>
      </c>
      <c r="AK13" s="47">
        <f t="shared" si="10"/>
        <v>139.59735086081605</v>
      </c>
      <c r="AL13" s="47">
        <f t="shared" si="11"/>
        <v>-2.6491391839442713E-3</v>
      </c>
    </row>
    <row r="14" spans="1:38" x14ac:dyDescent="0.3">
      <c r="A14" s="7" t="s">
        <v>6</v>
      </c>
      <c r="B14" s="7" t="s">
        <v>235</v>
      </c>
      <c r="C14" s="20">
        <v>95.136622296360216</v>
      </c>
      <c r="D14" s="7" t="s">
        <v>5</v>
      </c>
      <c r="E14" s="15">
        <v>2020</v>
      </c>
      <c r="F14" s="17" t="s">
        <v>442</v>
      </c>
      <c r="G14" s="18"/>
      <c r="H14" s="19" t="s">
        <v>444</v>
      </c>
      <c r="J14" s="7" t="e" vm="1">
        <f>IF(VLOOKUP($A14,'[1]4. Children with disabilities'!$B$8:$BG$226,'[1]4. Children with disabilities'!T$1,FALSE)=C14,"",VLOOKUP($A14,'[1]4. Children with disabilities'!$B$8:$BG$226,'[1]4. Children with disabilities'!T$1,FALSE)-C14)</f>
        <v>#VALUE!</v>
      </c>
      <c r="K14" s="7" t="e" vm="1">
        <f>IF(VLOOKUP($A14,'[1]4. Children with disabilities'!$B$8:$BG$226,'[1]4. Children with disabilities'!U$1,FALSE)=D14,"",VLOOKUP($A14,'[1]4. Children with disabilities'!$B$8:$BG$226,'[1]4. Children with disabilities'!U$1,FALSE))</f>
        <v>#VALUE!</v>
      </c>
      <c r="L14" s="20" t="e" vm="1">
        <f>IF(VLOOKUP($A14,'[1]4. Children with disabilities'!$B$8:$BG$226,'[1]4. Children with disabilities'!V$1,FALSE)=#REF!,"",VLOOKUP($A14,'[1]4. Children with disabilities'!$B$8:$BG$226,'[1]4. Children with disabilities'!V$1,FALSE)-#REF!)</f>
        <v>#VALUE!</v>
      </c>
      <c r="M14" s="20" t="e" vm="1">
        <f>IF(VLOOKUP($A14,'[1]4. Children with disabilities'!$B$8:$BG$226,'[1]4. Children with disabilities'!W$1,FALSE)=#REF!,"",VLOOKUP($A14,'[1]4. Children with disabilities'!$B$8:$BG$226,'[1]4. Children with disabilities'!W$1,FALSE))</f>
        <v>#VALUE!</v>
      </c>
      <c r="N14" s="20" t="e" vm="1">
        <f>IF(VLOOKUP($A14,'[1]4. Children with disabilities'!$B$8:$BG$226,'[1]4. Children with disabilities'!X$1,FALSE)=E14,"",VLOOKUP($A14,'[1]4. Children with disabilities'!$B$8:$BG$226,'[1]4. Children with disabilities'!X$1,FALSE)-E14)</f>
        <v>#VALUE!</v>
      </c>
      <c r="O14" s="20" t="e" vm="1">
        <f>IF(VLOOKUP($A14,'[1]4. Children with disabilities'!$B$8:$BG$226,'[1]4. Children with disabilities'!Y$1,FALSE)=#REF!,"",VLOOKUP($A14,'[1]4. Children with disabilities'!$B$8:$BG$226,'[1]4. Children with disabilities'!Y$1,FALSE))</f>
        <v>#VALUE!</v>
      </c>
      <c r="P14" s="20" t="e" vm="1">
        <f>IF(VLOOKUP($A14,'[1]4. Children with disabilities'!$B$8:$BG$226,'[1]4. Children with disabilities'!Z$1,FALSE)=F14,"",VLOOKUP($A14,'[1]4. Children with disabilities'!$B$8:$BG$226,'[1]4. Children with disabilities'!Z$1,FALSE)-F14)</f>
        <v>#VALUE!</v>
      </c>
      <c r="Q14" s="20" t="e" vm="1">
        <f>IF(VLOOKUP($A14,'[1]4. Children with disabilities'!$B$8:$BG$226,'[1]4. Children with disabilities'!AA$1,FALSE)=G14,"",VLOOKUP($A14,'[1]4. Children with disabilities'!$B$8:$BG$226,'[1]4. Children with disabilities'!AA$1,FALSE))</f>
        <v>#VALUE!</v>
      </c>
      <c r="R14" s="7" t="e" vm="1">
        <f>IF(VLOOKUP($A14,'[1]4. Children with disabilities'!$B$8:$BG$226,'[1]4. Children with disabilities'!AB$1,FALSE)=H14,"",VLOOKUP($A14,'[1]4. Children with disabilities'!$B$8:$BG$226,'[1]4. Children with disabilities'!AB$1,FALSE))</f>
        <v>#VALUE!</v>
      </c>
      <c r="S14" s="7" t="s">
        <v>240</v>
      </c>
      <c r="T14" s="47">
        <v>35.179611460735643</v>
      </c>
      <c r="U14" s="7">
        <v>2021</v>
      </c>
      <c r="V14" s="7" t="s">
        <v>442</v>
      </c>
      <c r="X14" s="7" t="s">
        <v>446</v>
      </c>
      <c r="Y14" s="7" t="b">
        <f t="shared" si="0"/>
        <v>1</v>
      </c>
      <c r="Z14" s="47">
        <f t="shared" si="1"/>
        <v>35.179611460735643</v>
      </c>
      <c r="AA14" s="20">
        <f t="shared" si="2"/>
        <v>2021</v>
      </c>
      <c r="AB14" s="20" t="str">
        <f t="shared" si="3"/>
        <v>Y0T17</v>
      </c>
      <c r="AC14" s="20">
        <f t="shared" si="4"/>
        <v>0</v>
      </c>
      <c r="AD14" s="20" t="str">
        <f t="shared" si="5"/>
        <v>Ministry of Social Transformation, Human Resource Development and the Blue Economy</v>
      </c>
      <c r="AE14" s="7" t="b">
        <f t="shared" si="6"/>
        <v>1</v>
      </c>
      <c r="AF14" s="7" t="b">
        <f t="shared" si="7"/>
        <v>1</v>
      </c>
      <c r="AG14" s="7" t="b">
        <f t="shared" si="8"/>
        <v>1</v>
      </c>
      <c r="AH14" s="7" t="b">
        <f t="shared" si="9"/>
        <v>1</v>
      </c>
      <c r="AI14" s="7" t="s">
        <v>240</v>
      </c>
      <c r="AJ14" s="7">
        <v>35.200000000000003</v>
      </c>
      <c r="AK14" s="47">
        <f t="shared" si="10"/>
        <v>35.179611460735643</v>
      </c>
      <c r="AL14" s="47">
        <f t="shared" si="11"/>
        <v>-2.0388539264359906E-2</v>
      </c>
    </row>
    <row r="15" spans="1:38" x14ac:dyDescent="0.3">
      <c r="A15" s="7" t="s">
        <v>8</v>
      </c>
      <c r="B15" s="7" t="s">
        <v>237</v>
      </c>
      <c r="C15" s="40" t="s">
        <v>5</v>
      </c>
      <c r="D15" s="7" t="s">
        <v>5</v>
      </c>
      <c r="E15" s="15" t="s">
        <v>5</v>
      </c>
      <c r="F15" s="15" t="s">
        <v>5</v>
      </c>
      <c r="G15" s="16" t="s">
        <v>5</v>
      </c>
      <c r="H15" s="19" t="s">
        <v>5</v>
      </c>
      <c r="J15" s="7" t="e" vm="1">
        <f>IF(VLOOKUP($A15,'[1]4. Children with disabilities'!$B$8:$BG$226,'[1]4. Children with disabilities'!T$1,FALSE)=C15,"",VLOOKUP($A15,'[1]4. Children with disabilities'!$B$8:$BG$226,'[1]4. Children with disabilities'!T$1,FALSE)-C15)</f>
        <v>#VALUE!</v>
      </c>
      <c r="K15" s="7" t="e" vm="1">
        <f>IF(VLOOKUP($A15,'[1]4. Children with disabilities'!$B$8:$BG$226,'[1]4. Children with disabilities'!U$1,FALSE)=D15,"",VLOOKUP($A15,'[1]4. Children with disabilities'!$B$8:$BG$226,'[1]4. Children with disabilities'!U$1,FALSE))</f>
        <v>#VALUE!</v>
      </c>
      <c r="L15" s="20" t="e" vm="1">
        <f>IF(VLOOKUP($A15,'[1]4. Children with disabilities'!$B$8:$BG$226,'[1]4. Children with disabilities'!V$1,FALSE)=#REF!,"",VLOOKUP($A15,'[1]4. Children with disabilities'!$B$8:$BG$226,'[1]4. Children with disabilities'!V$1,FALSE)-#REF!)</f>
        <v>#VALUE!</v>
      </c>
      <c r="M15" s="20" t="e" vm="1">
        <f>IF(VLOOKUP($A15,'[1]4. Children with disabilities'!$B$8:$BG$226,'[1]4. Children with disabilities'!W$1,FALSE)=#REF!,"",VLOOKUP($A15,'[1]4. Children with disabilities'!$B$8:$BG$226,'[1]4. Children with disabilities'!W$1,FALSE))</f>
        <v>#VALUE!</v>
      </c>
      <c r="N15" s="20" t="e" vm="1">
        <f>IF(VLOOKUP($A15,'[1]4. Children with disabilities'!$B$8:$BG$226,'[1]4. Children with disabilities'!X$1,FALSE)=E15,"",VLOOKUP($A15,'[1]4. Children with disabilities'!$B$8:$BG$226,'[1]4. Children with disabilities'!X$1,FALSE)-E15)</f>
        <v>#VALUE!</v>
      </c>
      <c r="O15" s="20" t="e" vm="1">
        <f>IF(VLOOKUP($A15,'[1]4. Children with disabilities'!$B$8:$BG$226,'[1]4. Children with disabilities'!Y$1,FALSE)=#REF!,"",VLOOKUP($A15,'[1]4. Children with disabilities'!$B$8:$BG$226,'[1]4. Children with disabilities'!Y$1,FALSE))</f>
        <v>#VALUE!</v>
      </c>
      <c r="P15" s="20" t="e" vm="1">
        <f>IF(VLOOKUP($A15,'[1]4. Children with disabilities'!$B$8:$BG$226,'[1]4. Children with disabilities'!Z$1,FALSE)=F15,"",VLOOKUP($A15,'[1]4. Children with disabilities'!$B$8:$BG$226,'[1]4. Children with disabilities'!Z$1,FALSE)-F15)</f>
        <v>#VALUE!</v>
      </c>
      <c r="Q15" s="20" t="e" vm="1">
        <f>IF(VLOOKUP($A15,'[1]4. Children with disabilities'!$B$8:$BG$226,'[1]4. Children with disabilities'!AA$1,FALSE)=G15,"",VLOOKUP($A15,'[1]4. Children with disabilities'!$B$8:$BG$226,'[1]4. Children with disabilities'!AA$1,FALSE))</f>
        <v>#VALUE!</v>
      </c>
      <c r="R15" s="7" t="e" vm="1">
        <f>IF(VLOOKUP($A15,'[1]4. Children with disabilities'!$B$8:$BG$226,'[1]4. Children with disabilities'!AB$1,FALSE)=H15,"",VLOOKUP($A15,'[1]4. Children with disabilities'!$B$8:$BG$226,'[1]4. Children with disabilities'!AB$1,FALSE))</f>
        <v>#VALUE!</v>
      </c>
      <c r="S15" s="7" t="s">
        <v>241</v>
      </c>
      <c r="T15" s="47">
        <v>73.718965059502651</v>
      </c>
      <c r="U15" s="7">
        <v>2020</v>
      </c>
      <c r="V15" s="7" t="s">
        <v>447</v>
      </c>
      <c r="W15" s="7" t="s">
        <v>448</v>
      </c>
      <c r="X15" s="7" t="s">
        <v>449</v>
      </c>
      <c r="Y15" s="7" t="b">
        <f t="shared" si="0"/>
        <v>1</v>
      </c>
      <c r="Z15" s="47">
        <f t="shared" si="1"/>
        <v>73.718965059502651</v>
      </c>
      <c r="AA15" s="20">
        <f t="shared" si="2"/>
        <v>2020</v>
      </c>
      <c r="AB15" s="20" t="str">
        <f t="shared" si="3"/>
        <v>Y0T21</v>
      </c>
      <c r="AC15" s="20" t="str">
        <f t="shared" si="4"/>
        <v>Age is 0-21 years</v>
      </c>
      <c r="AD15" s="20" t="str">
        <f t="shared" si="5"/>
        <v>MoH, MoSD, National Secretary of Child &amp; Family and UNICEF, Situación de Niñas, Niños y Adolescentes sin cuidados parentales en la República Argentina</v>
      </c>
      <c r="AE15" s="7" t="b">
        <f t="shared" si="6"/>
        <v>1</v>
      </c>
      <c r="AF15" s="7" t="b">
        <f t="shared" si="7"/>
        <v>1</v>
      </c>
      <c r="AG15" s="7" t="b">
        <f t="shared" si="8"/>
        <v>1</v>
      </c>
      <c r="AH15" s="7" t="b">
        <f t="shared" si="9"/>
        <v>1</v>
      </c>
      <c r="AI15" s="7" t="s">
        <v>241</v>
      </c>
      <c r="AJ15" s="7">
        <v>73.7</v>
      </c>
      <c r="AK15" s="47">
        <f t="shared" si="10"/>
        <v>73.718965059502651</v>
      </c>
      <c r="AL15" s="47">
        <f t="shared" si="11"/>
        <v>1.8965059502647819E-2</v>
      </c>
    </row>
    <row r="16" spans="1:38" x14ac:dyDescent="0.3">
      <c r="A16" s="7" t="s">
        <v>193</v>
      </c>
      <c r="B16" s="7" t="s">
        <v>420</v>
      </c>
      <c r="C16" s="40" t="s">
        <v>5</v>
      </c>
      <c r="D16" s="7" t="s">
        <v>5</v>
      </c>
      <c r="E16" s="15" t="s">
        <v>5</v>
      </c>
      <c r="F16" s="15" t="s">
        <v>5</v>
      </c>
      <c r="G16" s="16" t="s">
        <v>5</v>
      </c>
      <c r="H16" s="19" t="s">
        <v>5</v>
      </c>
      <c r="J16" s="7" t="e" vm="1">
        <f>IF(VLOOKUP($A16,'[1]4. Children with disabilities'!$B$8:$BG$226,'[1]4. Children with disabilities'!T$1,FALSE)=C16,"",VLOOKUP($A16,'[1]4. Children with disabilities'!$B$8:$BG$226,'[1]4. Children with disabilities'!T$1,FALSE)-C16)</f>
        <v>#VALUE!</v>
      </c>
      <c r="K16" s="7" t="e" vm="1">
        <f>IF(VLOOKUP($A16,'[1]4. Children with disabilities'!$B$8:$BG$226,'[1]4. Children with disabilities'!U$1,FALSE)=D16,"",VLOOKUP($A16,'[1]4. Children with disabilities'!$B$8:$BG$226,'[1]4. Children with disabilities'!U$1,FALSE))</f>
        <v>#VALUE!</v>
      </c>
      <c r="L16" s="20" t="e" vm="1">
        <f>IF(VLOOKUP($A16,'[1]4. Children with disabilities'!$B$8:$BG$226,'[1]4. Children with disabilities'!V$1,FALSE)=#REF!,"",VLOOKUP($A16,'[1]4. Children with disabilities'!$B$8:$BG$226,'[1]4. Children with disabilities'!V$1,FALSE)-#REF!)</f>
        <v>#VALUE!</v>
      </c>
      <c r="M16" s="20" t="e" vm="1">
        <f>IF(VLOOKUP($A16,'[1]4. Children with disabilities'!$B$8:$BG$226,'[1]4. Children with disabilities'!W$1,FALSE)=#REF!,"",VLOOKUP($A16,'[1]4. Children with disabilities'!$B$8:$BG$226,'[1]4. Children with disabilities'!W$1,FALSE))</f>
        <v>#VALUE!</v>
      </c>
      <c r="N16" s="20" t="e" vm="1">
        <f>IF(VLOOKUP($A16,'[1]4. Children with disabilities'!$B$8:$BG$226,'[1]4. Children with disabilities'!X$1,FALSE)=E16,"",VLOOKUP($A16,'[1]4. Children with disabilities'!$B$8:$BG$226,'[1]4. Children with disabilities'!X$1,FALSE)-E16)</f>
        <v>#VALUE!</v>
      </c>
      <c r="O16" s="20" t="e" vm="1">
        <f>IF(VLOOKUP($A16,'[1]4. Children with disabilities'!$B$8:$BG$226,'[1]4. Children with disabilities'!Y$1,FALSE)=#REF!,"",VLOOKUP($A16,'[1]4. Children with disabilities'!$B$8:$BG$226,'[1]4. Children with disabilities'!Y$1,FALSE))</f>
        <v>#VALUE!</v>
      </c>
      <c r="P16" s="20" t="e" vm="1">
        <f>IF(VLOOKUP($A16,'[1]4. Children with disabilities'!$B$8:$BG$226,'[1]4. Children with disabilities'!Z$1,FALSE)=F16,"",VLOOKUP($A16,'[1]4. Children with disabilities'!$B$8:$BG$226,'[1]4. Children with disabilities'!Z$1,FALSE)-F16)</f>
        <v>#VALUE!</v>
      </c>
      <c r="Q16" s="20" t="e" vm="1">
        <f>IF(VLOOKUP($A16,'[1]4. Children with disabilities'!$B$8:$BG$226,'[1]4. Children with disabilities'!AA$1,FALSE)=G16,"",VLOOKUP($A16,'[1]4. Children with disabilities'!$B$8:$BG$226,'[1]4. Children with disabilities'!AA$1,FALSE))</f>
        <v>#VALUE!</v>
      </c>
      <c r="R16" s="7" t="e" vm="1">
        <f>IF(VLOOKUP($A16,'[1]4. Children with disabilities'!$B$8:$BG$226,'[1]4. Children with disabilities'!AB$1,FALSE)=H16,"",VLOOKUP($A16,'[1]4. Children with disabilities'!$B$8:$BG$226,'[1]4. Children with disabilities'!AB$1,FALSE))</f>
        <v>#VALUE!</v>
      </c>
      <c r="S16" s="7" t="s">
        <v>242</v>
      </c>
      <c r="T16" s="47">
        <v>127.94903109452567</v>
      </c>
      <c r="U16" s="7">
        <v>2020</v>
      </c>
      <c r="V16" s="7" t="s">
        <v>442</v>
      </c>
      <c r="X16" s="7" t="s">
        <v>450</v>
      </c>
      <c r="Y16" s="7" t="b">
        <f t="shared" si="0"/>
        <v>1</v>
      </c>
      <c r="Z16" s="47">
        <f t="shared" si="1"/>
        <v>127.94903109452567</v>
      </c>
      <c r="AA16" s="20">
        <f t="shared" si="2"/>
        <v>2020</v>
      </c>
      <c r="AB16" s="20" t="str">
        <f t="shared" si="3"/>
        <v>Y0T17</v>
      </c>
      <c r="AC16" s="20">
        <f t="shared" si="4"/>
        <v>0</v>
      </c>
      <c r="AD16" s="20" t="str">
        <f t="shared" si="5"/>
        <v>Statistical Committee of Armenia (ARMSTAT) as reported in TransMonEE</v>
      </c>
      <c r="AE16" s="7" t="b">
        <f t="shared" si="6"/>
        <v>1</v>
      </c>
      <c r="AF16" s="7" t="b">
        <f t="shared" si="7"/>
        <v>1</v>
      </c>
      <c r="AG16" s="7" t="b">
        <f t="shared" si="8"/>
        <v>1</v>
      </c>
      <c r="AH16" s="7" t="b">
        <f t="shared" si="9"/>
        <v>1</v>
      </c>
      <c r="AI16" s="7" t="s">
        <v>242</v>
      </c>
      <c r="AJ16" s="7">
        <v>127.9</v>
      </c>
      <c r="AK16" s="47">
        <f t="shared" si="10"/>
        <v>127.94903109452567</v>
      </c>
      <c r="AL16" s="47">
        <f t="shared" si="11"/>
        <v>4.9031094525659569E-2</v>
      </c>
    </row>
    <row r="17" spans="1:38" x14ac:dyDescent="0.3">
      <c r="A17" s="7" t="s">
        <v>12</v>
      </c>
      <c r="B17" s="7" t="s">
        <v>241</v>
      </c>
      <c r="C17" s="20">
        <v>73.718965059502651</v>
      </c>
      <c r="D17" s="7" t="s">
        <v>15</v>
      </c>
      <c r="E17" s="15">
        <v>2020</v>
      </c>
      <c r="F17" s="17" t="s">
        <v>447</v>
      </c>
      <c r="G17" s="18" t="s">
        <v>448</v>
      </c>
      <c r="H17" s="19" t="s">
        <v>449</v>
      </c>
      <c r="J17" s="7" t="e" vm="1">
        <f>IF(VLOOKUP($A17,'[1]4. Children with disabilities'!$B$8:$BG$226,'[1]4. Children with disabilities'!T$1,FALSE)=C17,"",VLOOKUP($A17,'[1]4. Children with disabilities'!$B$8:$BG$226,'[1]4. Children with disabilities'!T$1,FALSE)-C17)</f>
        <v>#VALUE!</v>
      </c>
      <c r="K17" s="7" t="e" vm="1">
        <f>IF(VLOOKUP($A17,'[1]4. Children with disabilities'!$B$8:$BG$226,'[1]4. Children with disabilities'!U$1,FALSE)=D17,"",VLOOKUP($A17,'[1]4. Children with disabilities'!$B$8:$BG$226,'[1]4. Children with disabilities'!U$1,FALSE))</f>
        <v>#VALUE!</v>
      </c>
      <c r="L17" s="20" t="e" vm="1">
        <f>IF(VLOOKUP($A17,'[1]4. Children with disabilities'!$B$8:$BG$226,'[1]4. Children with disabilities'!V$1,FALSE)=#REF!,"",VLOOKUP($A17,'[1]4. Children with disabilities'!$B$8:$BG$226,'[1]4. Children with disabilities'!V$1,FALSE)-#REF!)</f>
        <v>#VALUE!</v>
      </c>
      <c r="M17" s="20" t="e" vm="1">
        <f>IF(VLOOKUP($A17,'[1]4. Children with disabilities'!$B$8:$BG$226,'[1]4. Children with disabilities'!W$1,FALSE)=#REF!,"",VLOOKUP($A17,'[1]4. Children with disabilities'!$B$8:$BG$226,'[1]4. Children with disabilities'!W$1,FALSE))</f>
        <v>#VALUE!</v>
      </c>
      <c r="N17" s="20" t="e" vm="1">
        <f>IF(VLOOKUP($A17,'[1]4. Children with disabilities'!$B$8:$BG$226,'[1]4. Children with disabilities'!X$1,FALSE)=E17,"",VLOOKUP($A17,'[1]4. Children with disabilities'!$B$8:$BG$226,'[1]4. Children with disabilities'!X$1,FALSE)-E17)</f>
        <v>#VALUE!</v>
      </c>
      <c r="O17" s="20" t="e" vm="1">
        <f>IF(VLOOKUP($A17,'[1]4. Children with disabilities'!$B$8:$BG$226,'[1]4. Children with disabilities'!Y$1,FALSE)=#REF!,"",VLOOKUP($A17,'[1]4. Children with disabilities'!$B$8:$BG$226,'[1]4. Children with disabilities'!Y$1,FALSE))</f>
        <v>#VALUE!</v>
      </c>
      <c r="P17" s="20" t="e" vm="1">
        <f>IF(VLOOKUP($A17,'[1]4. Children with disabilities'!$B$8:$BG$226,'[1]4. Children with disabilities'!Z$1,FALSE)=F17,"",VLOOKUP($A17,'[1]4. Children with disabilities'!$B$8:$BG$226,'[1]4. Children with disabilities'!Z$1,FALSE)-F17)</f>
        <v>#VALUE!</v>
      </c>
      <c r="Q17" s="20" t="e" vm="1">
        <f>IF(VLOOKUP($A17,'[1]4. Children with disabilities'!$B$8:$BG$226,'[1]4. Children with disabilities'!AA$1,FALSE)=G17,"",VLOOKUP($A17,'[1]4. Children with disabilities'!$B$8:$BG$226,'[1]4. Children with disabilities'!AA$1,FALSE))</f>
        <v>#VALUE!</v>
      </c>
      <c r="R17" s="7" t="e" vm="1">
        <f>IF(VLOOKUP($A17,'[1]4. Children with disabilities'!$B$8:$BG$226,'[1]4. Children with disabilities'!AB$1,FALSE)=H17,"",VLOOKUP($A17,'[1]4. Children with disabilities'!$B$8:$BG$226,'[1]4. Children with disabilities'!AB$1,FALSE))</f>
        <v>#VALUE!</v>
      </c>
      <c r="S17" s="7" t="s">
        <v>243</v>
      </c>
      <c r="T17" s="47">
        <v>55.211840545488201</v>
      </c>
      <c r="U17" s="7">
        <v>2012</v>
      </c>
      <c r="V17" s="7" t="s">
        <v>442</v>
      </c>
      <c r="X17" s="7" t="s">
        <v>451</v>
      </c>
      <c r="Y17" s="7" t="b">
        <f t="shared" si="0"/>
        <v>1</v>
      </c>
      <c r="Z17" s="47">
        <f t="shared" si="1"/>
        <v>55.211840545488201</v>
      </c>
      <c r="AA17" s="20">
        <f t="shared" si="2"/>
        <v>2012</v>
      </c>
      <c r="AB17" s="20" t="str">
        <f t="shared" si="3"/>
        <v>Y0T17</v>
      </c>
      <c r="AC17" s="20">
        <f t="shared" si="4"/>
        <v>0</v>
      </c>
      <c r="AD17" s="20" t="str">
        <f t="shared" si="5"/>
        <v>Australian Institute of Health and Welfare (2013)</v>
      </c>
      <c r="AE17" s="7" t="b">
        <f t="shared" si="6"/>
        <v>1</v>
      </c>
      <c r="AF17" s="7" t="b">
        <f t="shared" si="7"/>
        <v>1</v>
      </c>
      <c r="AG17" s="7" t="b">
        <f t="shared" si="8"/>
        <v>1</v>
      </c>
      <c r="AH17" s="7" t="b">
        <f t="shared" si="9"/>
        <v>1</v>
      </c>
      <c r="AI17" s="7" t="s">
        <v>243</v>
      </c>
      <c r="AJ17" s="7">
        <v>55.2</v>
      </c>
      <c r="AK17" s="47">
        <f t="shared" si="10"/>
        <v>55.211840545488201</v>
      </c>
      <c r="AL17" s="47">
        <f t="shared" si="11"/>
        <v>1.1840545488198018E-2</v>
      </c>
    </row>
    <row r="18" spans="1:38" x14ac:dyDescent="0.3">
      <c r="A18" s="7" t="s">
        <v>14</v>
      </c>
      <c r="B18" s="7" t="s">
        <v>242</v>
      </c>
      <c r="C18" s="20">
        <v>127.94903109452567</v>
      </c>
      <c r="D18" s="7" t="s">
        <v>5</v>
      </c>
      <c r="E18" s="15">
        <v>2020</v>
      </c>
      <c r="F18" s="17" t="s">
        <v>442</v>
      </c>
      <c r="G18" s="18"/>
      <c r="H18" s="19" t="s">
        <v>450</v>
      </c>
      <c r="J18" s="7" t="e" vm="1">
        <f>IF(VLOOKUP($A18,'[1]4. Children with disabilities'!$B$8:$BG$226,'[1]4. Children with disabilities'!T$1,FALSE)=C18,"",VLOOKUP($A18,'[1]4. Children with disabilities'!$B$8:$BG$226,'[1]4. Children with disabilities'!T$1,FALSE)-C18)</f>
        <v>#VALUE!</v>
      </c>
      <c r="K18" s="7" t="e" vm="1">
        <f>IF(VLOOKUP($A18,'[1]4. Children with disabilities'!$B$8:$BG$226,'[1]4. Children with disabilities'!U$1,FALSE)=D18,"",VLOOKUP($A18,'[1]4. Children with disabilities'!$B$8:$BG$226,'[1]4. Children with disabilities'!U$1,FALSE))</f>
        <v>#VALUE!</v>
      </c>
      <c r="L18" s="20" t="e" vm="1">
        <f>IF(VLOOKUP($A18,'[1]4. Children with disabilities'!$B$8:$BG$226,'[1]4. Children with disabilities'!V$1,FALSE)=#REF!,"",VLOOKUP($A18,'[1]4. Children with disabilities'!$B$8:$BG$226,'[1]4. Children with disabilities'!V$1,FALSE)-#REF!)</f>
        <v>#VALUE!</v>
      </c>
      <c r="M18" s="20" t="e" vm="1">
        <f>IF(VLOOKUP($A18,'[1]4. Children with disabilities'!$B$8:$BG$226,'[1]4. Children with disabilities'!W$1,FALSE)=#REF!,"",VLOOKUP($A18,'[1]4. Children with disabilities'!$B$8:$BG$226,'[1]4. Children with disabilities'!W$1,FALSE))</f>
        <v>#VALUE!</v>
      </c>
      <c r="N18" s="20" t="e" vm="1">
        <f>IF(VLOOKUP($A18,'[1]4. Children with disabilities'!$B$8:$BG$226,'[1]4. Children with disabilities'!X$1,FALSE)=E18,"",VLOOKUP($A18,'[1]4. Children with disabilities'!$B$8:$BG$226,'[1]4. Children with disabilities'!X$1,FALSE)-E18)</f>
        <v>#VALUE!</v>
      </c>
      <c r="O18" s="20" t="e" vm="1">
        <f>IF(VLOOKUP($A18,'[1]4. Children with disabilities'!$B$8:$BG$226,'[1]4. Children with disabilities'!Y$1,FALSE)=#REF!,"",VLOOKUP($A18,'[1]4. Children with disabilities'!$B$8:$BG$226,'[1]4. Children with disabilities'!Y$1,FALSE))</f>
        <v>#VALUE!</v>
      </c>
      <c r="P18" s="20" t="e" vm="1">
        <f>IF(VLOOKUP($A18,'[1]4. Children with disabilities'!$B$8:$BG$226,'[1]4. Children with disabilities'!Z$1,FALSE)=F18,"",VLOOKUP($A18,'[1]4. Children with disabilities'!$B$8:$BG$226,'[1]4. Children with disabilities'!Z$1,FALSE)-F18)</f>
        <v>#VALUE!</v>
      </c>
      <c r="Q18" s="20" t="e" vm="1">
        <f>IF(VLOOKUP($A18,'[1]4. Children with disabilities'!$B$8:$BG$226,'[1]4. Children with disabilities'!AA$1,FALSE)=G18,"",VLOOKUP($A18,'[1]4. Children with disabilities'!$B$8:$BG$226,'[1]4. Children with disabilities'!AA$1,FALSE))</f>
        <v>#VALUE!</v>
      </c>
      <c r="R18" s="7" t="e" vm="1">
        <f>IF(VLOOKUP($A18,'[1]4. Children with disabilities'!$B$8:$BG$226,'[1]4. Children with disabilities'!AB$1,FALSE)=H18,"",VLOOKUP($A18,'[1]4. Children with disabilities'!$B$8:$BG$226,'[1]4. Children with disabilities'!AB$1,FALSE))</f>
        <v>#VALUE!</v>
      </c>
      <c r="S18" s="7" t="s">
        <v>244</v>
      </c>
      <c r="T18" s="47">
        <v>409.43897483981868</v>
      </c>
      <c r="U18" s="7">
        <v>2010</v>
      </c>
      <c r="V18" s="7" t="s">
        <v>442</v>
      </c>
      <c r="X18" s="7" t="s">
        <v>452</v>
      </c>
      <c r="Y18" s="7" t="b">
        <f t="shared" si="0"/>
        <v>1</v>
      </c>
      <c r="Z18" s="47">
        <f t="shared" si="1"/>
        <v>409.43897483981868</v>
      </c>
      <c r="AA18" s="20">
        <f t="shared" si="2"/>
        <v>2010</v>
      </c>
      <c r="AB18" s="20" t="str">
        <f t="shared" si="3"/>
        <v>Y0T17</v>
      </c>
      <c r="AC18" s="20">
        <f t="shared" si="4"/>
        <v>0</v>
      </c>
      <c r="AD18" s="20" t="str">
        <f t="shared" si="5"/>
        <v>Ministry of Family Affairs</v>
      </c>
      <c r="AE18" s="7" t="b">
        <f t="shared" si="6"/>
        <v>1</v>
      </c>
      <c r="AF18" s="7" t="b">
        <f t="shared" si="7"/>
        <v>1</v>
      </c>
      <c r="AG18" s="7" t="b">
        <f t="shared" si="8"/>
        <v>1</v>
      </c>
      <c r="AH18" s="7" t="b">
        <f t="shared" si="9"/>
        <v>1</v>
      </c>
      <c r="AI18" s="7" t="s">
        <v>244</v>
      </c>
      <c r="AJ18" s="7">
        <v>409.4</v>
      </c>
      <c r="AK18" s="47">
        <f t="shared" si="10"/>
        <v>409.43897483981868</v>
      </c>
      <c r="AL18" s="47">
        <f t="shared" si="11"/>
        <v>3.8974839818706641E-2</v>
      </c>
    </row>
    <row r="19" spans="1:38" x14ac:dyDescent="0.3">
      <c r="A19" s="7" t="s">
        <v>13</v>
      </c>
      <c r="B19" s="7" t="s">
        <v>240</v>
      </c>
      <c r="C19" s="40">
        <v>35.179611460735643</v>
      </c>
      <c r="D19" s="7" t="s">
        <v>5</v>
      </c>
      <c r="E19" s="15">
        <v>2021</v>
      </c>
      <c r="F19" s="17" t="s">
        <v>442</v>
      </c>
      <c r="G19" s="18"/>
      <c r="H19" s="19" t="s">
        <v>446</v>
      </c>
      <c r="J19" s="7" t="e" vm="1">
        <f>IF(VLOOKUP($A19,'[1]4. Children with disabilities'!$B$8:$BG$226,'[1]4. Children with disabilities'!T$1,FALSE)=C19,"",VLOOKUP($A19,'[1]4. Children with disabilities'!$B$8:$BG$226,'[1]4. Children with disabilities'!T$1,FALSE)-C19)</f>
        <v>#VALUE!</v>
      </c>
      <c r="K19" s="7" t="e" vm="1">
        <f>IF(VLOOKUP($A19,'[1]4. Children with disabilities'!$B$8:$BG$226,'[1]4. Children with disabilities'!U$1,FALSE)=D19,"",VLOOKUP($A19,'[1]4. Children with disabilities'!$B$8:$BG$226,'[1]4. Children with disabilities'!U$1,FALSE))</f>
        <v>#VALUE!</v>
      </c>
      <c r="L19" s="20" t="e" vm="1">
        <f>IF(VLOOKUP($A19,'[1]4. Children with disabilities'!$B$8:$BG$226,'[1]4. Children with disabilities'!V$1,FALSE)=#REF!,"",VLOOKUP($A19,'[1]4. Children with disabilities'!$B$8:$BG$226,'[1]4. Children with disabilities'!V$1,FALSE)-#REF!)</f>
        <v>#VALUE!</v>
      </c>
      <c r="M19" s="20" t="e" vm="1">
        <f>IF(VLOOKUP($A19,'[1]4. Children with disabilities'!$B$8:$BG$226,'[1]4. Children with disabilities'!W$1,FALSE)=#REF!,"",VLOOKUP($A19,'[1]4. Children with disabilities'!$B$8:$BG$226,'[1]4. Children with disabilities'!W$1,FALSE))</f>
        <v>#VALUE!</v>
      </c>
      <c r="N19" s="20" t="e" vm="1">
        <f>IF(VLOOKUP($A19,'[1]4. Children with disabilities'!$B$8:$BG$226,'[1]4. Children with disabilities'!X$1,FALSE)=E19,"",VLOOKUP($A19,'[1]4. Children with disabilities'!$B$8:$BG$226,'[1]4. Children with disabilities'!X$1,FALSE)-E19)</f>
        <v>#VALUE!</v>
      </c>
      <c r="O19" s="20" t="e" vm="1">
        <f>IF(VLOOKUP($A19,'[1]4. Children with disabilities'!$B$8:$BG$226,'[1]4. Children with disabilities'!Y$1,FALSE)=#REF!,"",VLOOKUP($A19,'[1]4. Children with disabilities'!$B$8:$BG$226,'[1]4. Children with disabilities'!Y$1,FALSE))</f>
        <v>#VALUE!</v>
      </c>
      <c r="P19" s="20" t="e" vm="1">
        <f>IF(VLOOKUP($A19,'[1]4. Children with disabilities'!$B$8:$BG$226,'[1]4. Children with disabilities'!Z$1,FALSE)=F19,"",VLOOKUP($A19,'[1]4. Children with disabilities'!$B$8:$BG$226,'[1]4. Children with disabilities'!Z$1,FALSE)-F19)</f>
        <v>#VALUE!</v>
      </c>
      <c r="Q19" s="20" t="e" vm="1">
        <f>IF(VLOOKUP($A19,'[1]4. Children with disabilities'!$B$8:$BG$226,'[1]4. Children with disabilities'!AA$1,FALSE)=G19,"",VLOOKUP($A19,'[1]4. Children with disabilities'!$B$8:$BG$226,'[1]4. Children with disabilities'!AA$1,FALSE))</f>
        <v>#VALUE!</v>
      </c>
      <c r="R19" s="7" t="e" vm="1">
        <f>IF(VLOOKUP($A19,'[1]4. Children with disabilities'!$B$8:$BG$226,'[1]4. Children with disabilities'!AB$1,FALSE)=H19,"",VLOOKUP($A19,'[1]4. Children with disabilities'!$B$8:$BG$226,'[1]4. Children with disabilities'!AB$1,FALSE))</f>
        <v>#VALUE!</v>
      </c>
      <c r="S19" s="7" t="s">
        <v>245</v>
      </c>
      <c r="T19" s="47">
        <v>478.32426729157334</v>
      </c>
      <c r="U19" s="7">
        <v>2020</v>
      </c>
      <c r="V19" s="7" t="s">
        <v>442</v>
      </c>
      <c r="X19" s="7" t="s">
        <v>453</v>
      </c>
      <c r="Y19" s="7" t="b">
        <f t="shared" si="0"/>
        <v>1</v>
      </c>
      <c r="Z19" s="47">
        <f t="shared" si="1"/>
        <v>478.32426729157334</v>
      </c>
      <c r="AA19" s="20">
        <f t="shared" si="2"/>
        <v>2021</v>
      </c>
      <c r="AB19" s="20" t="str">
        <f t="shared" si="3"/>
        <v>Y0T17</v>
      </c>
      <c r="AC19" s="20">
        <f t="shared" si="4"/>
        <v>0</v>
      </c>
      <c r="AD19" s="20" t="str">
        <f t="shared" si="5"/>
        <v xml:space="preserve">State Statistical Committee of the Republic of Azerbaijan </v>
      </c>
      <c r="AE19" s="7" t="b">
        <f>AA19=U19</f>
        <v>0</v>
      </c>
      <c r="AF19" s="7" t="b">
        <f t="shared" si="7"/>
        <v>1</v>
      </c>
      <c r="AG19" s="7" t="b">
        <f t="shared" si="8"/>
        <v>1</v>
      </c>
      <c r="AH19" s="7" t="b">
        <f t="shared" si="9"/>
        <v>1</v>
      </c>
      <c r="AI19" s="7" t="s">
        <v>245</v>
      </c>
      <c r="AJ19" s="7">
        <v>478.3</v>
      </c>
      <c r="AK19" s="47">
        <f t="shared" si="10"/>
        <v>478.32426729157334</v>
      </c>
      <c r="AL19" s="47">
        <f t="shared" si="11"/>
        <v>2.4267291573323746E-2</v>
      </c>
    </row>
    <row r="20" spans="1:38" x14ac:dyDescent="0.3">
      <c r="A20" s="7" t="s">
        <v>16</v>
      </c>
      <c r="B20" s="7" t="s">
        <v>243</v>
      </c>
      <c r="C20" s="40">
        <v>55.211840545488201</v>
      </c>
      <c r="D20" s="7" t="s">
        <v>5</v>
      </c>
      <c r="E20" s="15">
        <v>2012</v>
      </c>
      <c r="F20" s="15" t="s">
        <v>442</v>
      </c>
      <c r="G20" s="16"/>
      <c r="H20" s="19" t="s">
        <v>451</v>
      </c>
      <c r="J20" s="7" t="e" vm="1">
        <f>IF(VLOOKUP($A20,'[1]4. Children with disabilities'!$B$8:$BG$226,'[1]4. Children with disabilities'!T$1,FALSE)=C20,"",VLOOKUP($A20,'[1]4. Children with disabilities'!$B$8:$BG$226,'[1]4. Children with disabilities'!T$1,FALSE)-C20)</f>
        <v>#VALUE!</v>
      </c>
      <c r="K20" s="7" t="e" vm="1">
        <f>IF(VLOOKUP($A20,'[1]4. Children with disabilities'!$B$8:$BG$226,'[1]4. Children with disabilities'!U$1,FALSE)=D20,"",VLOOKUP($A20,'[1]4. Children with disabilities'!$B$8:$BG$226,'[1]4. Children with disabilities'!U$1,FALSE))</f>
        <v>#VALUE!</v>
      </c>
      <c r="L20" s="20" t="e" vm="1">
        <f>IF(VLOOKUP($A20,'[1]4. Children with disabilities'!$B$8:$BG$226,'[1]4. Children with disabilities'!V$1,FALSE)=#REF!,"",VLOOKUP($A20,'[1]4. Children with disabilities'!$B$8:$BG$226,'[1]4. Children with disabilities'!V$1,FALSE)-#REF!)</f>
        <v>#VALUE!</v>
      </c>
      <c r="M20" s="20" t="e" vm="1">
        <f>IF(VLOOKUP($A20,'[1]4. Children with disabilities'!$B$8:$BG$226,'[1]4. Children with disabilities'!W$1,FALSE)=#REF!,"",VLOOKUP($A20,'[1]4. Children with disabilities'!$B$8:$BG$226,'[1]4. Children with disabilities'!W$1,FALSE))</f>
        <v>#VALUE!</v>
      </c>
      <c r="N20" s="20" t="e" vm="1">
        <f>IF(VLOOKUP($A20,'[1]4. Children with disabilities'!$B$8:$BG$226,'[1]4. Children with disabilities'!X$1,FALSE)=E20,"",VLOOKUP($A20,'[1]4. Children with disabilities'!$B$8:$BG$226,'[1]4. Children with disabilities'!X$1,FALSE)-E20)</f>
        <v>#VALUE!</v>
      </c>
      <c r="O20" s="20" t="e" vm="1">
        <f>IF(VLOOKUP($A20,'[1]4. Children with disabilities'!$B$8:$BG$226,'[1]4. Children with disabilities'!Y$1,FALSE)=#REF!,"",VLOOKUP($A20,'[1]4. Children with disabilities'!$B$8:$BG$226,'[1]4. Children with disabilities'!Y$1,FALSE))</f>
        <v>#VALUE!</v>
      </c>
      <c r="P20" s="20" t="e" vm="1">
        <f>IF(VLOOKUP($A20,'[1]4. Children with disabilities'!$B$8:$BG$226,'[1]4. Children with disabilities'!Z$1,FALSE)=F20,"",VLOOKUP($A20,'[1]4. Children with disabilities'!$B$8:$BG$226,'[1]4. Children with disabilities'!Z$1,FALSE)-F20)</f>
        <v>#VALUE!</v>
      </c>
      <c r="Q20" s="20" t="e" vm="1">
        <f>IF(VLOOKUP($A20,'[1]4. Children with disabilities'!$B$8:$BG$226,'[1]4. Children with disabilities'!AA$1,FALSE)=G20,"",VLOOKUP($A20,'[1]4. Children with disabilities'!$B$8:$BG$226,'[1]4. Children with disabilities'!AA$1,FALSE))</f>
        <v>#VALUE!</v>
      </c>
      <c r="R20" s="7" t="e" vm="1">
        <f>IF(VLOOKUP($A20,'[1]4. Children with disabilities'!$B$8:$BG$226,'[1]4. Children with disabilities'!AB$1,FALSE)=H20,"",VLOOKUP($A20,'[1]4. Children with disabilities'!$B$8:$BG$226,'[1]4. Children with disabilities'!AB$1,FALSE))</f>
        <v>#VALUE!</v>
      </c>
      <c r="S20" s="7" t="s">
        <v>247</v>
      </c>
      <c r="T20" s="47">
        <v>14.283275677671757</v>
      </c>
      <c r="U20" s="7">
        <v>2008</v>
      </c>
      <c r="V20" s="7" t="s">
        <v>442</v>
      </c>
      <c r="X20" s="7" t="s">
        <v>452</v>
      </c>
      <c r="Y20" s="7" t="b">
        <f t="shared" si="0"/>
        <v>0</v>
      </c>
      <c r="Z20" s="47">
        <f t="shared" si="1"/>
        <v>0</v>
      </c>
      <c r="AA20" s="20">
        <f t="shared" si="2"/>
        <v>0</v>
      </c>
      <c r="AB20" s="20">
        <f t="shared" si="3"/>
        <v>0</v>
      </c>
      <c r="AC20" s="20">
        <f t="shared" si="4"/>
        <v>0</v>
      </c>
      <c r="AD20" s="20">
        <f t="shared" si="5"/>
        <v>0</v>
      </c>
      <c r="AE20" s="7" t="b">
        <f t="shared" si="6"/>
        <v>0</v>
      </c>
      <c r="AF20" s="7" t="b">
        <f t="shared" si="7"/>
        <v>0</v>
      </c>
      <c r="AG20" s="7" t="b">
        <f t="shared" si="8"/>
        <v>1</v>
      </c>
      <c r="AH20" s="7" t="b">
        <f t="shared" si="9"/>
        <v>0</v>
      </c>
      <c r="AI20" s="7" t="s">
        <v>248</v>
      </c>
      <c r="AJ20" s="7">
        <v>25.9</v>
      </c>
      <c r="AK20" s="47">
        <f t="shared" si="10"/>
        <v>25.910925574068671</v>
      </c>
      <c r="AL20" s="47">
        <f t="shared" si="11"/>
        <v>1.0925574068672006E-2</v>
      </c>
    </row>
    <row r="21" spans="1:38" x14ac:dyDescent="0.3">
      <c r="A21" s="7" t="s">
        <v>17</v>
      </c>
      <c r="B21" s="7" t="s">
        <v>244</v>
      </c>
      <c r="C21" s="40">
        <v>409.43897483981868</v>
      </c>
      <c r="D21" s="7" t="s">
        <v>5</v>
      </c>
      <c r="E21" s="15">
        <v>2010</v>
      </c>
      <c r="F21" s="15" t="s">
        <v>442</v>
      </c>
      <c r="G21" s="16"/>
      <c r="H21" s="19" t="s">
        <v>452</v>
      </c>
      <c r="J21" s="7" t="e" vm="1">
        <f>IF(VLOOKUP($A21,'[1]4. Children with disabilities'!$B$8:$BG$226,'[1]4. Children with disabilities'!T$1,FALSE)=C21,"",VLOOKUP($A21,'[1]4. Children with disabilities'!$B$8:$BG$226,'[1]4. Children with disabilities'!T$1,FALSE)-C21)</f>
        <v>#VALUE!</v>
      </c>
      <c r="K21" s="7" t="e" vm="1">
        <f>IF(VLOOKUP($A21,'[1]4. Children with disabilities'!$B$8:$BG$226,'[1]4. Children with disabilities'!U$1,FALSE)=D21,"",VLOOKUP($A21,'[1]4. Children with disabilities'!$B$8:$BG$226,'[1]4. Children with disabilities'!U$1,FALSE))</f>
        <v>#VALUE!</v>
      </c>
      <c r="L21" s="20" t="e" vm="1">
        <f>IF(VLOOKUP($A21,'[1]4. Children with disabilities'!$B$8:$BG$226,'[1]4. Children with disabilities'!V$1,FALSE)=#REF!,"",VLOOKUP($A21,'[1]4. Children with disabilities'!$B$8:$BG$226,'[1]4. Children with disabilities'!V$1,FALSE)-#REF!)</f>
        <v>#VALUE!</v>
      </c>
      <c r="M21" s="20" t="e" vm="1">
        <f>IF(VLOOKUP($A21,'[1]4. Children with disabilities'!$B$8:$BG$226,'[1]4. Children with disabilities'!W$1,FALSE)=#REF!,"",VLOOKUP($A21,'[1]4. Children with disabilities'!$B$8:$BG$226,'[1]4. Children with disabilities'!W$1,FALSE))</f>
        <v>#VALUE!</v>
      </c>
      <c r="N21" s="20" t="e" vm="1">
        <f>IF(VLOOKUP($A21,'[1]4. Children with disabilities'!$B$8:$BG$226,'[1]4. Children with disabilities'!X$1,FALSE)=E21,"",VLOOKUP($A21,'[1]4. Children with disabilities'!$B$8:$BG$226,'[1]4. Children with disabilities'!X$1,FALSE)-E21)</f>
        <v>#VALUE!</v>
      </c>
      <c r="O21" s="20" t="e" vm="1">
        <f>IF(VLOOKUP($A21,'[1]4. Children with disabilities'!$B$8:$BG$226,'[1]4. Children with disabilities'!Y$1,FALSE)=#REF!,"",VLOOKUP($A21,'[1]4. Children with disabilities'!$B$8:$BG$226,'[1]4. Children with disabilities'!Y$1,FALSE))</f>
        <v>#VALUE!</v>
      </c>
      <c r="P21" s="20" t="e" vm="1">
        <f>IF(VLOOKUP($A21,'[1]4. Children with disabilities'!$B$8:$BG$226,'[1]4. Children with disabilities'!Z$1,FALSE)=F21,"",VLOOKUP($A21,'[1]4. Children with disabilities'!$B$8:$BG$226,'[1]4. Children with disabilities'!Z$1,FALSE)-F21)</f>
        <v>#VALUE!</v>
      </c>
      <c r="Q21" s="20" t="e" vm="1">
        <f>IF(VLOOKUP($A21,'[1]4. Children with disabilities'!$B$8:$BG$226,'[1]4. Children with disabilities'!AA$1,FALSE)=G21,"",VLOOKUP($A21,'[1]4. Children with disabilities'!$B$8:$BG$226,'[1]4. Children with disabilities'!AA$1,FALSE))</f>
        <v>#VALUE!</v>
      </c>
      <c r="R21" s="7" t="e" vm="1">
        <f>IF(VLOOKUP($A21,'[1]4. Children with disabilities'!$B$8:$BG$226,'[1]4. Children with disabilities'!AB$1,FALSE)=H21,"",VLOOKUP($A21,'[1]4. Children with disabilities'!$B$8:$BG$226,'[1]4. Children with disabilities'!AB$1,FALSE))</f>
        <v>#VALUE!</v>
      </c>
      <c r="S21" s="7" t="s">
        <v>248</v>
      </c>
      <c r="T21" s="47">
        <v>25.910925574068671</v>
      </c>
      <c r="U21" s="7">
        <v>2019</v>
      </c>
      <c r="V21" s="7" t="s">
        <v>442</v>
      </c>
      <c r="X21" s="7" t="s">
        <v>454</v>
      </c>
      <c r="Y21" s="7" t="b">
        <f t="shared" si="0"/>
        <v>1</v>
      </c>
      <c r="Z21" s="47">
        <f t="shared" si="1"/>
        <v>25.910925574068671</v>
      </c>
      <c r="AA21" s="20">
        <f t="shared" si="2"/>
        <v>2019</v>
      </c>
      <c r="AB21" s="20" t="str">
        <f t="shared" si="3"/>
        <v>Y0T17</v>
      </c>
      <c r="AC21" s="20">
        <f t="shared" si="4"/>
        <v>0</v>
      </c>
      <c r="AD21" s="20" t="str">
        <f t="shared" si="5"/>
        <v>Department of Social Services</v>
      </c>
      <c r="AE21" s="7" t="b">
        <f t="shared" si="6"/>
        <v>1</v>
      </c>
      <c r="AF21" s="7" t="b">
        <f t="shared" si="7"/>
        <v>1</v>
      </c>
      <c r="AG21" s="7" t="b">
        <f t="shared" si="8"/>
        <v>1</v>
      </c>
      <c r="AH21" s="7" t="b">
        <f t="shared" si="9"/>
        <v>1</v>
      </c>
      <c r="AI21" s="7" t="s">
        <v>249</v>
      </c>
      <c r="AJ21" s="7">
        <v>168.5</v>
      </c>
      <c r="AK21" s="47">
        <f t="shared" si="10"/>
        <v>168.459025319902</v>
      </c>
      <c r="AL21" s="47">
        <f t="shared" si="11"/>
        <v>-4.0974680098003091E-2</v>
      </c>
    </row>
    <row r="22" spans="1:38" x14ac:dyDescent="0.3">
      <c r="A22" s="7" t="s">
        <v>18</v>
      </c>
      <c r="B22" s="7" t="s">
        <v>245</v>
      </c>
      <c r="C22" s="20">
        <v>478.32426729157334</v>
      </c>
      <c r="D22" s="7" t="s">
        <v>5</v>
      </c>
      <c r="E22" s="15">
        <v>2021</v>
      </c>
      <c r="F22" s="17" t="s">
        <v>442</v>
      </c>
      <c r="G22" s="18"/>
      <c r="H22" s="19" t="s">
        <v>453</v>
      </c>
      <c r="J22" s="7" t="e" vm="1">
        <f>IF(VLOOKUP($A22,'[1]4. Children with disabilities'!$B$8:$BG$226,'[1]4. Children with disabilities'!T$1,FALSE)=C22,"",VLOOKUP($A22,'[1]4. Children with disabilities'!$B$8:$BG$226,'[1]4. Children with disabilities'!T$1,FALSE)-C22)</f>
        <v>#VALUE!</v>
      </c>
      <c r="K22" s="7" t="e" vm="1">
        <f>IF(VLOOKUP($A22,'[1]4. Children with disabilities'!$B$8:$BG$226,'[1]4. Children with disabilities'!U$1,FALSE)=D22,"",VLOOKUP($A22,'[1]4. Children with disabilities'!$B$8:$BG$226,'[1]4. Children with disabilities'!U$1,FALSE))</f>
        <v>#VALUE!</v>
      </c>
      <c r="L22" s="20" t="e" vm="1">
        <f>IF(VLOOKUP($A22,'[1]4. Children with disabilities'!$B$8:$BG$226,'[1]4. Children with disabilities'!V$1,FALSE)=#REF!,"",VLOOKUP($A22,'[1]4. Children with disabilities'!$B$8:$BG$226,'[1]4. Children with disabilities'!V$1,FALSE)-#REF!)</f>
        <v>#VALUE!</v>
      </c>
      <c r="M22" s="20" t="e" vm="1">
        <f>IF(VLOOKUP($A22,'[1]4. Children with disabilities'!$B$8:$BG$226,'[1]4. Children with disabilities'!W$1,FALSE)=#REF!,"",VLOOKUP($A22,'[1]4. Children with disabilities'!$B$8:$BG$226,'[1]4. Children with disabilities'!W$1,FALSE))</f>
        <v>#VALUE!</v>
      </c>
      <c r="N22" s="20" t="e" vm="1">
        <f>IF(VLOOKUP($A22,'[1]4. Children with disabilities'!$B$8:$BG$226,'[1]4. Children with disabilities'!X$1,FALSE)=E22,"",VLOOKUP($A22,'[1]4. Children with disabilities'!$B$8:$BG$226,'[1]4. Children with disabilities'!X$1,FALSE)-E22)</f>
        <v>#VALUE!</v>
      </c>
      <c r="O22" s="20" t="e" vm="1">
        <f>IF(VLOOKUP($A22,'[1]4. Children with disabilities'!$B$8:$BG$226,'[1]4. Children with disabilities'!Y$1,FALSE)=#REF!,"",VLOOKUP($A22,'[1]4. Children with disabilities'!$B$8:$BG$226,'[1]4. Children with disabilities'!Y$1,FALSE))</f>
        <v>#VALUE!</v>
      </c>
      <c r="P22" s="20" t="e" vm="1">
        <f>IF(VLOOKUP($A22,'[1]4. Children with disabilities'!$B$8:$BG$226,'[1]4. Children with disabilities'!Z$1,FALSE)=F22,"",VLOOKUP($A22,'[1]4. Children with disabilities'!$B$8:$BG$226,'[1]4. Children with disabilities'!Z$1,FALSE)-F22)</f>
        <v>#VALUE!</v>
      </c>
      <c r="Q22" s="20" t="e" vm="1">
        <f>IF(VLOOKUP($A22,'[1]4. Children with disabilities'!$B$8:$BG$226,'[1]4. Children with disabilities'!AA$1,FALSE)=G22,"",VLOOKUP($A22,'[1]4. Children with disabilities'!$B$8:$BG$226,'[1]4. Children with disabilities'!AA$1,FALSE))</f>
        <v>#VALUE!</v>
      </c>
      <c r="R22" s="7" t="e" vm="1">
        <f>IF(VLOOKUP($A22,'[1]4. Children with disabilities'!$B$8:$BG$226,'[1]4. Children with disabilities'!AB$1,FALSE)=H22,"",VLOOKUP($A22,'[1]4. Children with disabilities'!$B$8:$BG$226,'[1]4. Children with disabilities'!AB$1,FALSE))</f>
        <v>#VALUE!</v>
      </c>
      <c r="S22" s="7" t="s">
        <v>249</v>
      </c>
      <c r="T22" s="47">
        <v>168.459025319902</v>
      </c>
      <c r="U22" s="7">
        <v>2021</v>
      </c>
      <c r="V22" s="7" t="s">
        <v>455</v>
      </c>
      <c r="W22" s="7" t="s">
        <v>456</v>
      </c>
      <c r="X22" s="7" t="s">
        <v>457</v>
      </c>
      <c r="Y22" s="7" t="b">
        <f t="shared" si="0"/>
        <v>1</v>
      </c>
      <c r="Z22" s="47">
        <f t="shared" si="1"/>
        <v>168.459025319902</v>
      </c>
      <c r="AA22" s="20">
        <f t="shared" si="2"/>
        <v>2021</v>
      </c>
      <c r="AB22" s="20" t="str">
        <f t="shared" si="3"/>
        <v>Y0T16</v>
      </c>
      <c r="AC22" s="20" t="str">
        <f t="shared" si="4"/>
        <v>Age is 0-16 years</v>
      </c>
      <c r="AD22" s="20" t="str">
        <f t="shared" si="5"/>
        <v>Child Care Board</v>
      </c>
      <c r="AE22" s="7" t="b">
        <f t="shared" si="6"/>
        <v>1</v>
      </c>
      <c r="AF22" s="7" t="b">
        <f t="shared" si="7"/>
        <v>1</v>
      </c>
      <c r="AG22" s="7" t="b">
        <f t="shared" si="8"/>
        <v>1</v>
      </c>
      <c r="AH22" s="7" t="b">
        <f t="shared" si="9"/>
        <v>1</v>
      </c>
      <c r="AI22" s="7" t="s">
        <v>250</v>
      </c>
      <c r="AJ22" s="7">
        <v>309.3</v>
      </c>
      <c r="AK22" s="47">
        <f t="shared" si="10"/>
        <v>309.26701980918102</v>
      </c>
      <c r="AL22" s="47">
        <f t="shared" si="11"/>
        <v>-3.2980190818989286E-2</v>
      </c>
    </row>
    <row r="23" spans="1:38" x14ac:dyDescent="0.3">
      <c r="A23" s="7" t="s">
        <v>34</v>
      </c>
      <c r="B23" s="7" t="s">
        <v>263</v>
      </c>
      <c r="C23" s="20">
        <v>118.09264967387601</v>
      </c>
      <c r="D23" s="7" t="s">
        <v>5</v>
      </c>
      <c r="E23" s="15">
        <v>2011</v>
      </c>
      <c r="F23" s="17" t="s">
        <v>442</v>
      </c>
      <c r="G23" s="18"/>
      <c r="H23" s="19" t="s">
        <v>469</v>
      </c>
      <c r="J23" s="7" t="e" vm="1">
        <f>IF(VLOOKUP($A23,'[1]4. Children with disabilities'!$B$8:$BG$226,'[1]4. Children with disabilities'!T$1,FALSE)=C23,"",VLOOKUP($A23,'[1]4. Children with disabilities'!$B$8:$BG$226,'[1]4. Children with disabilities'!T$1,FALSE)-C23)</f>
        <v>#VALUE!</v>
      </c>
      <c r="K23" s="7" t="e" vm="1">
        <f>IF(VLOOKUP($A23,'[1]4. Children with disabilities'!$B$8:$BG$226,'[1]4. Children with disabilities'!U$1,FALSE)=D23,"",VLOOKUP($A23,'[1]4. Children with disabilities'!$B$8:$BG$226,'[1]4. Children with disabilities'!U$1,FALSE))</f>
        <v>#VALUE!</v>
      </c>
      <c r="L23" s="20" t="e" vm="1">
        <f>IF(VLOOKUP($A23,'[1]4. Children with disabilities'!$B$8:$BG$226,'[1]4. Children with disabilities'!V$1,FALSE)=#REF!,"",VLOOKUP($A23,'[1]4. Children with disabilities'!$B$8:$BG$226,'[1]4. Children with disabilities'!V$1,FALSE)-#REF!)</f>
        <v>#VALUE!</v>
      </c>
      <c r="M23" s="20" t="e" vm="1">
        <f>IF(VLOOKUP($A23,'[1]4. Children with disabilities'!$B$8:$BG$226,'[1]4. Children with disabilities'!W$1,FALSE)=#REF!,"",VLOOKUP($A23,'[1]4. Children with disabilities'!$B$8:$BG$226,'[1]4. Children with disabilities'!W$1,FALSE))</f>
        <v>#VALUE!</v>
      </c>
      <c r="N23" s="20" t="e" vm="1">
        <f>IF(VLOOKUP($A23,'[1]4. Children with disabilities'!$B$8:$BG$226,'[1]4. Children with disabilities'!X$1,FALSE)=E23,"",VLOOKUP($A23,'[1]4. Children with disabilities'!$B$8:$BG$226,'[1]4. Children with disabilities'!X$1,FALSE)-E23)</f>
        <v>#VALUE!</v>
      </c>
      <c r="O23" s="20" t="e" vm="1">
        <f>IF(VLOOKUP($A23,'[1]4. Children with disabilities'!$B$8:$BG$226,'[1]4. Children with disabilities'!Y$1,FALSE)=#REF!,"",VLOOKUP($A23,'[1]4. Children with disabilities'!$B$8:$BG$226,'[1]4. Children with disabilities'!Y$1,FALSE))</f>
        <v>#VALUE!</v>
      </c>
      <c r="P23" s="20" t="e" vm="1">
        <f>IF(VLOOKUP($A23,'[1]4. Children with disabilities'!$B$8:$BG$226,'[1]4. Children with disabilities'!Z$1,FALSE)=F23,"",VLOOKUP($A23,'[1]4. Children with disabilities'!$B$8:$BG$226,'[1]4. Children with disabilities'!Z$1,FALSE)-F23)</f>
        <v>#VALUE!</v>
      </c>
      <c r="Q23" s="20" t="e" vm="1">
        <f>IF(VLOOKUP($A23,'[1]4. Children with disabilities'!$B$8:$BG$226,'[1]4. Children with disabilities'!AA$1,FALSE)=G23,"",VLOOKUP($A23,'[1]4. Children with disabilities'!$B$8:$BG$226,'[1]4. Children with disabilities'!AA$1,FALSE))</f>
        <v>#VALUE!</v>
      </c>
      <c r="R23" s="7" t="e" vm="1">
        <f>IF(VLOOKUP($A23,'[1]4. Children with disabilities'!$B$8:$BG$226,'[1]4. Children with disabilities'!AB$1,FALSE)=H23,"",VLOOKUP($A23,'[1]4. Children with disabilities'!$B$8:$BG$226,'[1]4. Children with disabilities'!AB$1,FALSE))</f>
        <v>#VALUE!</v>
      </c>
      <c r="S23" s="7" t="s">
        <v>250</v>
      </c>
      <c r="T23" s="47">
        <v>309.26701980918102</v>
      </c>
      <c r="U23" s="7">
        <v>2020</v>
      </c>
      <c r="V23" s="7" t="s">
        <v>442</v>
      </c>
      <c r="X23" s="7" t="s">
        <v>458</v>
      </c>
      <c r="Y23" s="7" t="b">
        <f t="shared" si="0"/>
        <v>1</v>
      </c>
      <c r="Z23" s="47">
        <f t="shared" si="1"/>
        <v>309.26701980918102</v>
      </c>
      <c r="AA23" s="20">
        <f t="shared" si="2"/>
        <v>2020</v>
      </c>
      <c r="AB23" s="20" t="str">
        <f t="shared" si="3"/>
        <v>Y0T17</v>
      </c>
      <c r="AC23" s="20">
        <f t="shared" si="4"/>
        <v>0</v>
      </c>
      <c r="AD23" s="20" t="str">
        <f t="shared" si="5"/>
        <v>Belstat</v>
      </c>
      <c r="AE23" s="7" t="b">
        <f t="shared" si="6"/>
        <v>1</v>
      </c>
      <c r="AF23" s="7" t="b">
        <f t="shared" si="7"/>
        <v>1</v>
      </c>
      <c r="AG23" s="7" t="b">
        <f t="shared" si="8"/>
        <v>1</v>
      </c>
      <c r="AH23" s="7" t="b">
        <f t="shared" si="9"/>
        <v>1</v>
      </c>
      <c r="AI23" s="7" t="s">
        <v>252</v>
      </c>
      <c r="AJ23" s="7">
        <v>86.5</v>
      </c>
      <c r="AK23" s="47">
        <f t="shared" si="10"/>
        <v>86.487259211607849</v>
      </c>
      <c r="AL23" s="47">
        <f t="shared" si="11"/>
        <v>-1.2740788392150648E-2</v>
      </c>
    </row>
    <row r="24" spans="1:38" x14ac:dyDescent="0.3">
      <c r="A24" s="7" t="s">
        <v>24</v>
      </c>
      <c r="B24" s="7" t="s">
        <v>251</v>
      </c>
      <c r="C24" s="40"/>
      <c r="E24" s="15"/>
      <c r="F24" s="15"/>
      <c r="G24" s="16"/>
      <c r="H24" s="19"/>
      <c r="J24" s="7" t="e" vm="1">
        <f>IF(VLOOKUP($A24,'[1]4. Children with disabilities'!$B$8:$BG$226,'[1]4. Children with disabilities'!T$1,FALSE)=C24,"",VLOOKUP($A24,'[1]4. Children with disabilities'!$B$8:$BG$226,'[1]4. Children with disabilities'!T$1,FALSE)-C24)</f>
        <v>#VALUE!</v>
      </c>
      <c r="K24" s="7" t="e" vm="1">
        <f>IF(VLOOKUP($A24,'[1]4. Children with disabilities'!$B$8:$BG$226,'[1]4. Children with disabilities'!U$1,FALSE)=D24,"",VLOOKUP($A24,'[1]4. Children with disabilities'!$B$8:$BG$226,'[1]4. Children with disabilities'!U$1,FALSE))</f>
        <v>#VALUE!</v>
      </c>
      <c r="L24" s="20" t="e" vm="1">
        <f>IF(VLOOKUP($A24,'[1]4. Children with disabilities'!$B$8:$BG$226,'[1]4. Children with disabilities'!V$1,FALSE)=#REF!,"",VLOOKUP($A24,'[1]4. Children with disabilities'!$B$8:$BG$226,'[1]4. Children with disabilities'!V$1,FALSE)-#REF!)</f>
        <v>#VALUE!</v>
      </c>
      <c r="M24" s="20" t="e" vm="1">
        <f>IF(VLOOKUP($A24,'[1]4. Children with disabilities'!$B$8:$BG$226,'[1]4. Children with disabilities'!W$1,FALSE)=#REF!,"",VLOOKUP($A24,'[1]4. Children with disabilities'!$B$8:$BG$226,'[1]4. Children with disabilities'!W$1,FALSE))</f>
        <v>#VALUE!</v>
      </c>
      <c r="N24" s="20" t="e" vm="1">
        <f>IF(VLOOKUP($A24,'[1]4. Children with disabilities'!$B$8:$BG$226,'[1]4. Children with disabilities'!X$1,FALSE)=E24,"",VLOOKUP($A24,'[1]4. Children with disabilities'!$B$8:$BG$226,'[1]4. Children with disabilities'!X$1,FALSE)-E24)</f>
        <v>#VALUE!</v>
      </c>
      <c r="O24" s="20" t="e" vm="1">
        <f>IF(VLOOKUP($A24,'[1]4. Children with disabilities'!$B$8:$BG$226,'[1]4. Children with disabilities'!Y$1,FALSE)=#REF!,"",VLOOKUP($A24,'[1]4. Children with disabilities'!$B$8:$BG$226,'[1]4. Children with disabilities'!Y$1,FALSE))</f>
        <v>#VALUE!</v>
      </c>
      <c r="P24" s="20" t="e" vm="1">
        <f>IF(VLOOKUP($A24,'[1]4. Children with disabilities'!$B$8:$BG$226,'[1]4. Children with disabilities'!Z$1,FALSE)=F24,"",VLOOKUP($A24,'[1]4. Children with disabilities'!$B$8:$BG$226,'[1]4. Children with disabilities'!Z$1,FALSE)-F24)</f>
        <v>#VALUE!</v>
      </c>
      <c r="Q24" s="20" t="e" vm="1">
        <f>IF(VLOOKUP($A24,'[1]4. Children with disabilities'!$B$8:$BG$226,'[1]4. Children with disabilities'!AA$1,FALSE)=G24,"",VLOOKUP($A24,'[1]4. Children with disabilities'!$B$8:$BG$226,'[1]4. Children with disabilities'!AA$1,FALSE))</f>
        <v>#VALUE!</v>
      </c>
      <c r="R24" s="7" t="e" vm="1">
        <f>IF(VLOOKUP($A24,'[1]4. Children with disabilities'!$B$8:$BG$226,'[1]4. Children with disabilities'!AB$1,FALSE)=H24,"",VLOOKUP($A24,'[1]4. Children with disabilities'!$B$8:$BG$226,'[1]4. Children with disabilities'!AB$1,FALSE))</f>
        <v>#VALUE!</v>
      </c>
      <c r="S24" s="7" t="s">
        <v>251</v>
      </c>
      <c r="T24" s="47">
        <v>412.73802310914124</v>
      </c>
      <c r="U24" s="7">
        <v>2006</v>
      </c>
      <c r="V24" s="7" t="s">
        <v>442</v>
      </c>
      <c r="X24" s="7" t="s">
        <v>592</v>
      </c>
      <c r="Y24" s="7" t="b">
        <f t="shared" si="0"/>
        <v>0</v>
      </c>
      <c r="Z24" s="47">
        <f t="shared" si="1"/>
        <v>0</v>
      </c>
      <c r="AA24" s="20">
        <f t="shared" si="2"/>
        <v>0</v>
      </c>
      <c r="AB24" s="20">
        <f t="shared" si="3"/>
        <v>0</v>
      </c>
      <c r="AC24" s="20">
        <f t="shared" si="4"/>
        <v>0</v>
      </c>
      <c r="AD24" s="20">
        <f t="shared" si="5"/>
        <v>0</v>
      </c>
      <c r="AE24" s="7" t="b">
        <f t="shared" si="6"/>
        <v>0</v>
      </c>
      <c r="AF24" s="7" t="b">
        <f t="shared" si="7"/>
        <v>0</v>
      </c>
      <c r="AG24" s="7" t="b">
        <f t="shared" si="8"/>
        <v>1</v>
      </c>
      <c r="AH24" s="7" t="b">
        <f t="shared" si="9"/>
        <v>0</v>
      </c>
      <c r="AI24" s="7" t="s">
        <v>254</v>
      </c>
      <c r="AJ24" s="7">
        <v>1249.2</v>
      </c>
      <c r="AK24" s="47">
        <f t="shared" si="10"/>
        <v>1249.1648928732345</v>
      </c>
      <c r="AL24" s="47">
        <f t="shared" si="11"/>
        <v>-3.5107126765524299E-2</v>
      </c>
    </row>
    <row r="25" spans="1:38" x14ac:dyDescent="0.3">
      <c r="A25" s="7" t="s">
        <v>26</v>
      </c>
      <c r="B25" s="7" t="s">
        <v>253</v>
      </c>
      <c r="C25" s="20" t="s">
        <v>5</v>
      </c>
      <c r="D25" s="7" t="s">
        <v>5</v>
      </c>
      <c r="E25" s="15" t="s">
        <v>5</v>
      </c>
      <c r="F25" s="17" t="s">
        <v>5</v>
      </c>
      <c r="G25" s="18" t="s">
        <v>5</v>
      </c>
      <c r="H25" s="19" t="s">
        <v>5</v>
      </c>
      <c r="J25" s="7" t="e" vm="1">
        <f>IF(VLOOKUP($A25,'[1]4. Children with disabilities'!$B$8:$BG$226,'[1]4. Children with disabilities'!T$1,FALSE)=C25,"",VLOOKUP($A25,'[1]4. Children with disabilities'!$B$8:$BG$226,'[1]4. Children with disabilities'!T$1,FALSE)-C25)</f>
        <v>#VALUE!</v>
      </c>
      <c r="K25" s="7" t="e" vm="1">
        <f>IF(VLOOKUP($A25,'[1]4. Children with disabilities'!$B$8:$BG$226,'[1]4. Children with disabilities'!U$1,FALSE)=D25,"",VLOOKUP($A25,'[1]4. Children with disabilities'!$B$8:$BG$226,'[1]4. Children with disabilities'!U$1,FALSE))</f>
        <v>#VALUE!</v>
      </c>
      <c r="L25" s="20" t="e" vm="1">
        <f>IF(VLOOKUP($A25,'[1]4. Children with disabilities'!$B$8:$BG$226,'[1]4. Children with disabilities'!V$1,FALSE)=#REF!,"",VLOOKUP($A25,'[1]4. Children with disabilities'!$B$8:$BG$226,'[1]4. Children with disabilities'!V$1,FALSE)-#REF!)</f>
        <v>#VALUE!</v>
      </c>
      <c r="M25" s="20" t="e" vm="1">
        <f>IF(VLOOKUP($A25,'[1]4. Children with disabilities'!$B$8:$BG$226,'[1]4. Children with disabilities'!W$1,FALSE)=#REF!,"",VLOOKUP($A25,'[1]4. Children with disabilities'!$B$8:$BG$226,'[1]4. Children with disabilities'!W$1,FALSE))</f>
        <v>#VALUE!</v>
      </c>
      <c r="N25" s="20" t="e" vm="1">
        <f>IF(VLOOKUP($A25,'[1]4. Children with disabilities'!$B$8:$BG$226,'[1]4. Children with disabilities'!X$1,FALSE)=E25,"",VLOOKUP($A25,'[1]4. Children with disabilities'!$B$8:$BG$226,'[1]4. Children with disabilities'!X$1,FALSE)-E25)</f>
        <v>#VALUE!</v>
      </c>
      <c r="O25" s="20" t="e" vm="1">
        <f>IF(VLOOKUP($A25,'[1]4. Children with disabilities'!$B$8:$BG$226,'[1]4. Children with disabilities'!Y$1,FALSE)=#REF!,"",VLOOKUP($A25,'[1]4. Children with disabilities'!$B$8:$BG$226,'[1]4. Children with disabilities'!Y$1,FALSE))</f>
        <v>#VALUE!</v>
      </c>
      <c r="P25" s="20" t="e" vm="1">
        <f>IF(VLOOKUP($A25,'[1]4. Children with disabilities'!$B$8:$BG$226,'[1]4. Children with disabilities'!Z$1,FALSE)=F25,"",VLOOKUP($A25,'[1]4. Children with disabilities'!$B$8:$BG$226,'[1]4. Children with disabilities'!Z$1,FALSE)-F25)</f>
        <v>#VALUE!</v>
      </c>
      <c r="Q25" s="20" t="e" vm="1">
        <f>IF(VLOOKUP($A25,'[1]4. Children with disabilities'!$B$8:$BG$226,'[1]4. Children with disabilities'!AA$1,FALSE)=G25,"",VLOOKUP($A25,'[1]4. Children with disabilities'!$B$8:$BG$226,'[1]4. Children with disabilities'!AA$1,FALSE))</f>
        <v>#VALUE!</v>
      </c>
      <c r="R25" s="7" t="e" vm="1">
        <f>IF(VLOOKUP($A25,'[1]4. Children with disabilities'!$B$8:$BG$226,'[1]4. Children with disabilities'!AB$1,FALSE)=H25,"",VLOOKUP($A25,'[1]4. Children with disabilities'!$B$8:$BG$226,'[1]4. Children with disabilities'!AB$1,FALSE))</f>
        <v>#VALUE!</v>
      </c>
      <c r="S25" s="7" t="s">
        <v>252</v>
      </c>
      <c r="T25" s="47">
        <v>86.487259211607849</v>
      </c>
      <c r="U25" s="7">
        <v>2020</v>
      </c>
      <c r="V25" s="7" t="s">
        <v>459</v>
      </c>
      <c r="W25" s="7" t="s">
        <v>460</v>
      </c>
      <c r="X25" s="7" t="s">
        <v>461</v>
      </c>
      <c r="Y25" s="7" t="b">
        <f t="shared" si="0"/>
        <v>1</v>
      </c>
      <c r="Z25" s="47">
        <f t="shared" si="1"/>
        <v>86.487259211607849</v>
      </c>
      <c r="AA25" s="20">
        <f t="shared" si="2"/>
        <v>2020</v>
      </c>
      <c r="AB25" s="20" t="str">
        <f t="shared" si="3"/>
        <v>Y0T18</v>
      </c>
      <c r="AC25" s="20" t="str">
        <f t="shared" si="4"/>
        <v>Age is 0-18 years</v>
      </c>
      <c r="AD25" s="20" t="str">
        <f t="shared" si="5"/>
        <v>Ministry of Human Development Social Transformation &amp; Poverty Alleviation</v>
      </c>
      <c r="AE25" s="7" t="b">
        <f t="shared" si="6"/>
        <v>1</v>
      </c>
      <c r="AF25" s="7" t="b">
        <f t="shared" si="7"/>
        <v>1</v>
      </c>
      <c r="AG25" s="7" t="b">
        <f t="shared" si="8"/>
        <v>1</v>
      </c>
      <c r="AH25" s="7" t="b">
        <f t="shared" si="9"/>
        <v>1</v>
      </c>
      <c r="AI25" s="7" t="s">
        <v>255</v>
      </c>
      <c r="AJ25" s="7">
        <v>134.80000000000001</v>
      </c>
      <c r="AK25" s="47">
        <f t="shared" si="10"/>
        <v>134.8239476584846</v>
      </c>
      <c r="AL25" s="47">
        <f t="shared" si="11"/>
        <v>2.3947658484587464E-2</v>
      </c>
    </row>
    <row r="26" spans="1:38" x14ac:dyDescent="0.3">
      <c r="A26" s="7" t="s">
        <v>33</v>
      </c>
      <c r="B26" s="7" t="s">
        <v>262</v>
      </c>
      <c r="C26" s="20">
        <v>33.083773699423354</v>
      </c>
      <c r="D26" s="7" t="s">
        <v>5</v>
      </c>
      <c r="E26" s="15">
        <v>2013</v>
      </c>
      <c r="F26" s="17" t="s">
        <v>442</v>
      </c>
      <c r="G26" s="18"/>
      <c r="H26" s="19" t="s">
        <v>469</v>
      </c>
      <c r="J26" s="7" t="e" vm="1">
        <f>IF(VLOOKUP($A26,'[1]4. Children with disabilities'!$B$8:$BG$226,'[1]4. Children with disabilities'!T$1,FALSE)=C26,"",VLOOKUP($A26,'[1]4. Children with disabilities'!$B$8:$BG$226,'[1]4. Children with disabilities'!T$1,FALSE)-C26)</f>
        <v>#VALUE!</v>
      </c>
      <c r="K26" s="7" t="e" vm="1">
        <f>IF(VLOOKUP($A26,'[1]4. Children with disabilities'!$B$8:$BG$226,'[1]4. Children with disabilities'!U$1,FALSE)=D26,"",VLOOKUP($A26,'[1]4. Children with disabilities'!$B$8:$BG$226,'[1]4. Children with disabilities'!U$1,FALSE))</f>
        <v>#VALUE!</v>
      </c>
      <c r="L26" s="20" t="e" vm="1">
        <f>IF(VLOOKUP($A26,'[1]4. Children with disabilities'!$B$8:$BG$226,'[1]4. Children with disabilities'!V$1,FALSE)=#REF!,"",VLOOKUP($A26,'[1]4. Children with disabilities'!$B$8:$BG$226,'[1]4. Children with disabilities'!V$1,FALSE)-#REF!)</f>
        <v>#VALUE!</v>
      </c>
      <c r="M26" s="20" t="e" vm="1">
        <f>IF(VLOOKUP($A26,'[1]4. Children with disabilities'!$B$8:$BG$226,'[1]4. Children with disabilities'!W$1,FALSE)=#REF!,"",VLOOKUP($A26,'[1]4. Children with disabilities'!$B$8:$BG$226,'[1]4. Children with disabilities'!W$1,FALSE))</f>
        <v>#VALUE!</v>
      </c>
      <c r="N26" s="20" t="e" vm="1">
        <f>IF(VLOOKUP($A26,'[1]4. Children with disabilities'!$B$8:$BG$226,'[1]4. Children with disabilities'!X$1,FALSE)=E26,"",VLOOKUP($A26,'[1]4. Children with disabilities'!$B$8:$BG$226,'[1]4. Children with disabilities'!X$1,FALSE)-E26)</f>
        <v>#VALUE!</v>
      </c>
      <c r="O26" s="20" t="e" vm="1">
        <f>IF(VLOOKUP($A26,'[1]4. Children with disabilities'!$B$8:$BG$226,'[1]4. Children with disabilities'!Y$1,FALSE)=#REF!,"",VLOOKUP($A26,'[1]4. Children with disabilities'!$B$8:$BG$226,'[1]4. Children with disabilities'!Y$1,FALSE))</f>
        <v>#VALUE!</v>
      </c>
      <c r="P26" s="20" t="e" vm="1">
        <f>IF(VLOOKUP($A26,'[1]4. Children with disabilities'!$B$8:$BG$226,'[1]4. Children with disabilities'!Z$1,FALSE)=F26,"",VLOOKUP($A26,'[1]4. Children with disabilities'!$B$8:$BG$226,'[1]4. Children with disabilities'!Z$1,FALSE)-F26)</f>
        <v>#VALUE!</v>
      </c>
      <c r="Q26" s="20" t="e" vm="1">
        <f>IF(VLOOKUP($A26,'[1]4. Children with disabilities'!$B$8:$BG$226,'[1]4. Children with disabilities'!AA$1,FALSE)=G26,"",VLOOKUP($A26,'[1]4. Children with disabilities'!$B$8:$BG$226,'[1]4. Children with disabilities'!AA$1,FALSE))</f>
        <v>#VALUE!</v>
      </c>
      <c r="R26" s="7" t="e" vm="1">
        <f>IF(VLOOKUP($A26,'[1]4. Children with disabilities'!$B$8:$BG$226,'[1]4. Children with disabilities'!AB$1,FALSE)=H26,"",VLOOKUP($A26,'[1]4. Children with disabilities'!$B$8:$BG$226,'[1]4. Children with disabilities'!AB$1,FALSE))</f>
        <v>#VALUE!</v>
      </c>
      <c r="S26" s="7" t="s">
        <v>254</v>
      </c>
      <c r="T26" s="47">
        <v>1249.1648928732345</v>
      </c>
      <c r="U26" s="7">
        <v>2011</v>
      </c>
      <c r="V26" s="7" t="s">
        <v>442</v>
      </c>
      <c r="X26" s="7" t="s">
        <v>462</v>
      </c>
      <c r="Y26" s="7" t="b">
        <f t="shared" si="0"/>
        <v>1</v>
      </c>
      <c r="Z26" s="47">
        <f t="shared" si="1"/>
        <v>1249.1648928732345</v>
      </c>
      <c r="AA26" s="20">
        <f t="shared" si="2"/>
        <v>2011</v>
      </c>
      <c r="AB26" s="20" t="str">
        <f t="shared" si="3"/>
        <v>Y0T17</v>
      </c>
      <c r="AC26" s="20">
        <f t="shared" si="4"/>
        <v>0</v>
      </c>
      <c r="AD26" s="20" t="str">
        <f t="shared" si="5"/>
        <v>Child Protection Mapping and Assessment Report</v>
      </c>
      <c r="AE26" s="7" t="b">
        <f t="shared" si="6"/>
        <v>1</v>
      </c>
      <c r="AF26" s="7" t="b">
        <f t="shared" si="7"/>
        <v>1</v>
      </c>
      <c r="AG26" s="7" t="b">
        <f t="shared" si="8"/>
        <v>1</v>
      </c>
      <c r="AH26" s="7" t="b">
        <f t="shared" si="9"/>
        <v>1</v>
      </c>
      <c r="AI26" s="7" t="s">
        <v>256</v>
      </c>
      <c r="AJ26" s="7">
        <v>135.69999999999999</v>
      </c>
      <c r="AK26" s="47">
        <f t="shared" si="10"/>
        <v>135.71060064182717</v>
      </c>
      <c r="AL26" s="47">
        <f t="shared" si="11"/>
        <v>1.0600641827181789E-2</v>
      </c>
    </row>
    <row r="27" spans="1:38" x14ac:dyDescent="0.3">
      <c r="A27" s="7" t="s">
        <v>20</v>
      </c>
      <c r="B27" s="7" t="s">
        <v>248</v>
      </c>
      <c r="C27" s="20">
        <v>25.910925574068671</v>
      </c>
      <c r="D27" s="7" t="s">
        <v>5</v>
      </c>
      <c r="E27" s="15">
        <v>2019</v>
      </c>
      <c r="F27" s="17" t="s">
        <v>442</v>
      </c>
      <c r="G27" s="18"/>
      <c r="H27" s="19" t="s">
        <v>454</v>
      </c>
      <c r="J27" s="7" t="e" vm="1">
        <f>IF(VLOOKUP($A27,'[1]4. Children with disabilities'!$B$8:$BG$226,'[1]4. Children with disabilities'!T$1,FALSE)=C27,"",VLOOKUP($A27,'[1]4. Children with disabilities'!$B$8:$BG$226,'[1]4. Children with disabilities'!T$1,FALSE)-C27)</f>
        <v>#VALUE!</v>
      </c>
      <c r="K27" s="7" t="e" vm="1">
        <f>IF(VLOOKUP($A27,'[1]4. Children with disabilities'!$B$8:$BG$226,'[1]4. Children with disabilities'!U$1,FALSE)=D27,"",VLOOKUP($A27,'[1]4. Children with disabilities'!$B$8:$BG$226,'[1]4. Children with disabilities'!U$1,FALSE))</f>
        <v>#VALUE!</v>
      </c>
      <c r="L27" s="20" t="e" vm="1">
        <f>IF(VLOOKUP($A27,'[1]4. Children with disabilities'!$B$8:$BG$226,'[1]4. Children with disabilities'!V$1,FALSE)=#REF!,"",VLOOKUP($A27,'[1]4. Children with disabilities'!$B$8:$BG$226,'[1]4. Children with disabilities'!V$1,FALSE)-#REF!)</f>
        <v>#VALUE!</v>
      </c>
      <c r="M27" s="20" t="e" vm="1">
        <f>IF(VLOOKUP($A27,'[1]4. Children with disabilities'!$B$8:$BG$226,'[1]4. Children with disabilities'!W$1,FALSE)=#REF!,"",VLOOKUP($A27,'[1]4. Children with disabilities'!$B$8:$BG$226,'[1]4. Children with disabilities'!W$1,FALSE))</f>
        <v>#VALUE!</v>
      </c>
      <c r="N27" s="20" t="e" vm="1">
        <f>IF(VLOOKUP($A27,'[1]4. Children with disabilities'!$B$8:$BG$226,'[1]4. Children with disabilities'!X$1,FALSE)=E27,"",VLOOKUP($A27,'[1]4. Children with disabilities'!$B$8:$BG$226,'[1]4. Children with disabilities'!X$1,FALSE)-E27)</f>
        <v>#VALUE!</v>
      </c>
      <c r="O27" s="20" t="e" vm="1">
        <f>IF(VLOOKUP($A27,'[1]4. Children with disabilities'!$B$8:$BG$226,'[1]4. Children with disabilities'!Y$1,FALSE)=#REF!,"",VLOOKUP($A27,'[1]4. Children with disabilities'!$B$8:$BG$226,'[1]4. Children with disabilities'!Y$1,FALSE))</f>
        <v>#VALUE!</v>
      </c>
      <c r="P27" s="20" t="e" vm="1">
        <f>IF(VLOOKUP($A27,'[1]4. Children with disabilities'!$B$8:$BG$226,'[1]4. Children with disabilities'!Z$1,FALSE)=F27,"",VLOOKUP($A27,'[1]4. Children with disabilities'!$B$8:$BG$226,'[1]4. Children with disabilities'!Z$1,FALSE)-F27)</f>
        <v>#VALUE!</v>
      </c>
      <c r="Q27" s="20" t="e" vm="1">
        <f>IF(VLOOKUP($A27,'[1]4. Children with disabilities'!$B$8:$BG$226,'[1]4. Children with disabilities'!AA$1,FALSE)=G27,"",VLOOKUP($A27,'[1]4. Children with disabilities'!$B$8:$BG$226,'[1]4. Children with disabilities'!AA$1,FALSE))</f>
        <v>#VALUE!</v>
      </c>
      <c r="R27" s="7" t="e" vm="1">
        <f>IF(VLOOKUP($A27,'[1]4. Children with disabilities'!$B$8:$BG$226,'[1]4. Children with disabilities'!AB$1,FALSE)=H27,"",VLOOKUP($A27,'[1]4. Children with disabilities'!$B$8:$BG$226,'[1]4. Children with disabilities'!AB$1,FALSE))</f>
        <v>#VALUE!</v>
      </c>
      <c r="S27" s="7" t="s">
        <v>255</v>
      </c>
      <c r="T27" s="47">
        <v>134.8239476584846</v>
      </c>
      <c r="U27" s="7">
        <v>2019</v>
      </c>
      <c r="V27" s="7" t="s">
        <v>442</v>
      </c>
      <c r="X27" s="7" t="s">
        <v>463</v>
      </c>
      <c r="Y27" s="7" t="b">
        <f t="shared" si="0"/>
        <v>1</v>
      </c>
      <c r="Z27" s="47">
        <f t="shared" si="1"/>
        <v>134.8239476584846</v>
      </c>
      <c r="AA27" s="20">
        <f t="shared" si="2"/>
        <v>2019</v>
      </c>
      <c r="AB27" s="20" t="str">
        <f t="shared" si="3"/>
        <v>Y0T17</v>
      </c>
      <c r="AC27" s="20">
        <f t="shared" si="4"/>
        <v>0</v>
      </c>
      <c r="AD27" s="20" t="str">
        <f t="shared" si="5"/>
        <v>Ministerio de Justicia y Transparencia Institucional</v>
      </c>
      <c r="AE27" s="7" t="b">
        <f t="shared" si="6"/>
        <v>1</v>
      </c>
      <c r="AF27" s="7" t="b">
        <f t="shared" si="7"/>
        <v>1</v>
      </c>
      <c r="AG27" s="7" t="b">
        <f t="shared" si="8"/>
        <v>1</v>
      </c>
      <c r="AH27" s="7" t="b">
        <f t="shared" si="9"/>
        <v>1</v>
      </c>
      <c r="AI27" s="7" t="s">
        <v>257</v>
      </c>
      <c r="AJ27" s="7">
        <v>214.3</v>
      </c>
      <c r="AK27" s="47">
        <f t="shared" si="10"/>
        <v>214.30805944531608</v>
      </c>
      <c r="AL27" s="47">
        <f t="shared" si="11"/>
        <v>8.0594453160642843E-3</v>
      </c>
    </row>
    <row r="28" spans="1:38" x14ac:dyDescent="0.3">
      <c r="A28" s="7" t="s">
        <v>32</v>
      </c>
      <c r="B28" s="7" t="s">
        <v>261</v>
      </c>
      <c r="C28" s="40">
        <v>192.46815100562347</v>
      </c>
      <c r="D28" s="7" t="s">
        <v>5</v>
      </c>
      <c r="E28" s="15">
        <v>2020</v>
      </c>
      <c r="F28" s="17" t="s">
        <v>442</v>
      </c>
      <c r="G28" s="18"/>
      <c r="H28" s="19" t="s">
        <v>468</v>
      </c>
      <c r="J28" s="7" t="e" vm="1">
        <f>IF(VLOOKUP($A28,'[1]4. Children with disabilities'!$B$8:$BG$226,'[1]4. Children with disabilities'!T$1,FALSE)=C28,"",VLOOKUP($A28,'[1]4. Children with disabilities'!$B$8:$BG$226,'[1]4. Children with disabilities'!T$1,FALSE)-C28)</f>
        <v>#VALUE!</v>
      </c>
      <c r="K28" s="7" t="e" vm="1">
        <f>IF(VLOOKUP($A28,'[1]4. Children with disabilities'!$B$8:$BG$226,'[1]4. Children with disabilities'!U$1,FALSE)=D28,"",VLOOKUP($A28,'[1]4. Children with disabilities'!$B$8:$BG$226,'[1]4. Children with disabilities'!U$1,FALSE))</f>
        <v>#VALUE!</v>
      </c>
      <c r="L28" s="20" t="e" vm="1">
        <f>IF(VLOOKUP($A28,'[1]4. Children with disabilities'!$B$8:$BG$226,'[1]4. Children with disabilities'!V$1,FALSE)=#REF!,"",VLOOKUP($A28,'[1]4. Children with disabilities'!$B$8:$BG$226,'[1]4. Children with disabilities'!V$1,FALSE)-#REF!)</f>
        <v>#VALUE!</v>
      </c>
      <c r="M28" s="20" t="e" vm="1">
        <f>IF(VLOOKUP($A28,'[1]4. Children with disabilities'!$B$8:$BG$226,'[1]4. Children with disabilities'!W$1,FALSE)=#REF!,"",VLOOKUP($A28,'[1]4. Children with disabilities'!$B$8:$BG$226,'[1]4. Children with disabilities'!W$1,FALSE))</f>
        <v>#VALUE!</v>
      </c>
      <c r="N28" s="20" t="e" vm="1">
        <f>IF(VLOOKUP($A28,'[1]4. Children with disabilities'!$B$8:$BG$226,'[1]4. Children with disabilities'!X$1,FALSE)=E28,"",VLOOKUP($A28,'[1]4. Children with disabilities'!$B$8:$BG$226,'[1]4. Children with disabilities'!X$1,FALSE)-E28)</f>
        <v>#VALUE!</v>
      </c>
      <c r="O28" s="20" t="e" vm="1">
        <f>IF(VLOOKUP($A28,'[1]4. Children with disabilities'!$B$8:$BG$226,'[1]4. Children with disabilities'!Y$1,FALSE)=#REF!,"",VLOOKUP($A28,'[1]4. Children with disabilities'!$B$8:$BG$226,'[1]4. Children with disabilities'!Y$1,FALSE))</f>
        <v>#VALUE!</v>
      </c>
      <c r="P28" s="20" t="e" vm="1">
        <f>IF(VLOOKUP($A28,'[1]4. Children with disabilities'!$B$8:$BG$226,'[1]4. Children with disabilities'!Z$1,FALSE)=F28,"",VLOOKUP($A28,'[1]4. Children with disabilities'!$B$8:$BG$226,'[1]4. Children with disabilities'!Z$1,FALSE)-F28)</f>
        <v>#VALUE!</v>
      </c>
      <c r="Q28" s="20" t="e" vm="1">
        <f>IF(VLOOKUP($A28,'[1]4. Children with disabilities'!$B$8:$BG$226,'[1]4. Children with disabilities'!AA$1,FALSE)=G28,"",VLOOKUP($A28,'[1]4. Children with disabilities'!$B$8:$BG$226,'[1]4. Children with disabilities'!AA$1,FALSE))</f>
        <v>#VALUE!</v>
      </c>
      <c r="R28" s="7" t="e" vm="1">
        <f>IF(VLOOKUP($A28,'[1]4. Children with disabilities'!$B$8:$BG$226,'[1]4. Children with disabilities'!AB$1,FALSE)=H28,"",VLOOKUP($A28,'[1]4. Children with disabilities'!$B$8:$BG$226,'[1]4. Children with disabilities'!AB$1,FALSE))</f>
        <v>#VALUE!</v>
      </c>
      <c r="S28" s="7" t="s">
        <v>256</v>
      </c>
      <c r="T28" s="47">
        <v>135.71060064182717</v>
      </c>
      <c r="U28" s="7">
        <v>2020</v>
      </c>
      <c r="V28" s="7" t="s">
        <v>459</v>
      </c>
      <c r="W28" s="7" t="s">
        <v>460</v>
      </c>
      <c r="X28" s="7" t="s">
        <v>464</v>
      </c>
      <c r="Y28" s="7" t="b">
        <f t="shared" si="0"/>
        <v>1</v>
      </c>
      <c r="Z28" s="47">
        <f t="shared" si="1"/>
        <v>135.71060064182717</v>
      </c>
      <c r="AA28" s="20">
        <f t="shared" si="2"/>
        <v>2020</v>
      </c>
      <c r="AB28" s="20" t="str">
        <f t="shared" si="3"/>
        <v>Y0T18</v>
      </c>
      <c r="AC28" s="20" t="str">
        <f t="shared" si="4"/>
        <v>Age is 0-18 years</v>
      </c>
      <c r="AD28" s="20" t="str">
        <f t="shared" si="5"/>
        <v>Agency for Statistics, Social Welfare Report, 2015-2020</v>
      </c>
      <c r="AE28" s="7" t="b">
        <f t="shared" si="6"/>
        <v>1</v>
      </c>
      <c r="AF28" s="7" t="b">
        <f t="shared" si="7"/>
        <v>1</v>
      </c>
      <c r="AG28" s="7" t="b">
        <f t="shared" si="8"/>
        <v>1</v>
      </c>
      <c r="AH28" s="7" t="b">
        <f t="shared" si="9"/>
        <v>1</v>
      </c>
      <c r="AI28" s="7" t="s">
        <v>258</v>
      </c>
      <c r="AJ28" s="7">
        <v>62.7</v>
      </c>
      <c r="AK28" s="47">
        <f t="shared" si="10"/>
        <v>62.700751195035167</v>
      </c>
      <c r="AL28" s="47">
        <f t="shared" si="11"/>
        <v>7.5119503516418717E-4</v>
      </c>
    </row>
    <row r="29" spans="1:38" x14ac:dyDescent="0.3">
      <c r="A29" s="7" t="s">
        <v>19</v>
      </c>
      <c r="B29" s="7" t="s">
        <v>247</v>
      </c>
      <c r="C29" s="40"/>
      <c r="E29" s="15"/>
      <c r="F29" s="17"/>
      <c r="G29" s="18"/>
      <c r="H29" s="19"/>
      <c r="J29" s="7" t="e" vm="1">
        <f>IF(VLOOKUP($A29,'[1]4. Children with disabilities'!$B$8:$BG$226,'[1]4. Children with disabilities'!T$1,FALSE)=C29,"",VLOOKUP($A29,'[1]4. Children with disabilities'!$B$8:$BG$226,'[1]4. Children with disabilities'!T$1,FALSE)-C29)</f>
        <v>#VALUE!</v>
      </c>
      <c r="K29" s="7" t="e" vm="1">
        <f>IF(VLOOKUP($A29,'[1]4. Children with disabilities'!$B$8:$BG$226,'[1]4. Children with disabilities'!U$1,FALSE)=D29,"",VLOOKUP($A29,'[1]4. Children with disabilities'!$B$8:$BG$226,'[1]4. Children with disabilities'!U$1,FALSE))</f>
        <v>#VALUE!</v>
      </c>
      <c r="L29" s="20" t="e" vm="1">
        <f>IF(VLOOKUP($A29,'[1]4. Children with disabilities'!$B$8:$BG$226,'[1]4. Children with disabilities'!V$1,FALSE)=#REF!,"",VLOOKUP($A29,'[1]4. Children with disabilities'!$B$8:$BG$226,'[1]4. Children with disabilities'!V$1,FALSE)-#REF!)</f>
        <v>#VALUE!</v>
      </c>
      <c r="M29" s="20" t="e" vm="1">
        <f>IF(VLOOKUP($A29,'[1]4. Children with disabilities'!$B$8:$BG$226,'[1]4. Children with disabilities'!W$1,FALSE)=#REF!,"",VLOOKUP($A29,'[1]4. Children with disabilities'!$B$8:$BG$226,'[1]4. Children with disabilities'!W$1,FALSE))</f>
        <v>#VALUE!</v>
      </c>
      <c r="N29" s="20" t="e" vm="1">
        <f>IF(VLOOKUP($A29,'[1]4. Children with disabilities'!$B$8:$BG$226,'[1]4. Children with disabilities'!X$1,FALSE)=E29,"",VLOOKUP($A29,'[1]4. Children with disabilities'!$B$8:$BG$226,'[1]4. Children with disabilities'!X$1,FALSE)-E29)</f>
        <v>#VALUE!</v>
      </c>
      <c r="O29" s="20" t="e" vm="1">
        <f>IF(VLOOKUP($A29,'[1]4. Children with disabilities'!$B$8:$BG$226,'[1]4. Children with disabilities'!Y$1,FALSE)=#REF!,"",VLOOKUP($A29,'[1]4. Children with disabilities'!$B$8:$BG$226,'[1]4. Children with disabilities'!Y$1,FALSE))</f>
        <v>#VALUE!</v>
      </c>
      <c r="P29" s="20" t="e" vm="1">
        <f>IF(VLOOKUP($A29,'[1]4. Children with disabilities'!$B$8:$BG$226,'[1]4. Children with disabilities'!Z$1,FALSE)=F29,"",VLOOKUP($A29,'[1]4. Children with disabilities'!$B$8:$BG$226,'[1]4. Children with disabilities'!Z$1,FALSE)-F29)</f>
        <v>#VALUE!</v>
      </c>
      <c r="Q29" s="20" t="e" vm="1">
        <f>IF(VLOOKUP($A29,'[1]4. Children with disabilities'!$B$8:$BG$226,'[1]4. Children with disabilities'!AA$1,FALSE)=G29,"",VLOOKUP($A29,'[1]4. Children with disabilities'!$B$8:$BG$226,'[1]4. Children with disabilities'!AA$1,FALSE))</f>
        <v>#VALUE!</v>
      </c>
      <c r="R29" s="7" t="e" vm="1">
        <f>IF(VLOOKUP($A29,'[1]4. Children with disabilities'!$B$8:$BG$226,'[1]4. Children with disabilities'!AB$1,FALSE)=H29,"",VLOOKUP($A29,'[1]4. Children with disabilities'!$B$8:$BG$226,'[1]4. Children with disabilities'!AB$1,FALSE))</f>
        <v>#VALUE!</v>
      </c>
      <c r="S29" s="7" t="s">
        <v>257</v>
      </c>
      <c r="T29" s="47">
        <v>214.30805944531608</v>
      </c>
      <c r="U29" s="7">
        <v>2012</v>
      </c>
      <c r="V29" s="7" t="s">
        <v>442</v>
      </c>
      <c r="X29" s="7" t="s">
        <v>465</v>
      </c>
      <c r="Y29" s="7" t="b">
        <f t="shared" si="0"/>
        <v>1</v>
      </c>
      <c r="Z29" s="47">
        <f t="shared" si="1"/>
        <v>214.30805944531608</v>
      </c>
      <c r="AA29" s="20">
        <f t="shared" si="2"/>
        <v>2012</v>
      </c>
      <c r="AB29" s="20" t="str">
        <f t="shared" si="3"/>
        <v>Y0T17</v>
      </c>
      <c r="AC29" s="20">
        <f t="shared" si="4"/>
        <v>0</v>
      </c>
      <c r="AD29" s="20" t="str">
        <f t="shared" si="5"/>
        <v>Ministry of Local Government</v>
      </c>
      <c r="AE29" s="7" t="b">
        <f t="shared" si="6"/>
        <v>1</v>
      </c>
      <c r="AF29" s="7" t="b">
        <f t="shared" si="7"/>
        <v>1</v>
      </c>
      <c r="AG29" s="7" t="b">
        <f t="shared" si="8"/>
        <v>1</v>
      </c>
      <c r="AH29" s="7" t="b">
        <f t="shared" si="9"/>
        <v>1</v>
      </c>
      <c r="AI29" s="7" t="s">
        <v>259</v>
      </c>
      <c r="AJ29" s="7">
        <v>11.6</v>
      </c>
      <c r="AK29" s="47">
        <f t="shared" si="10"/>
        <v>11.566961026032075</v>
      </c>
      <c r="AL29" s="47">
        <f t="shared" si="11"/>
        <v>-3.3038973967924434E-2</v>
      </c>
    </row>
    <row r="30" spans="1:38" x14ac:dyDescent="0.3">
      <c r="A30" s="7" t="s">
        <v>21</v>
      </c>
      <c r="B30" s="7" t="s">
        <v>246</v>
      </c>
      <c r="C30" s="40" t="s">
        <v>5</v>
      </c>
      <c r="D30" s="7" t="s">
        <v>5</v>
      </c>
      <c r="E30" s="15" t="s">
        <v>5</v>
      </c>
      <c r="F30" s="17" t="s">
        <v>5</v>
      </c>
      <c r="G30" s="18" t="s">
        <v>5</v>
      </c>
      <c r="H30" s="19" t="s">
        <v>5</v>
      </c>
      <c r="J30" s="7" t="e" vm="1">
        <f>IF(VLOOKUP($A30,'[1]4. Children with disabilities'!$B$8:$BG$226,'[1]4. Children with disabilities'!T$1,FALSE)=C30,"",VLOOKUP($A30,'[1]4. Children with disabilities'!$B$8:$BG$226,'[1]4. Children with disabilities'!T$1,FALSE)-C30)</f>
        <v>#VALUE!</v>
      </c>
      <c r="K30" s="7" t="e" vm="1">
        <f>IF(VLOOKUP($A30,'[1]4. Children with disabilities'!$B$8:$BG$226,'[1]4. Children with disabilities'!U$1,FALSE)=D30,"",VLOOKUP($A30,'[1]4. Children with disabilities'!$B$8:$BG$226,'[1]4. Children with disabilities'!U$1,FALSE))</f>
        <v>#VALUE!</v>
      </c>
      <c r="L30" s="20" t="e" vm="1">
        <f>IF(VLOOKUP($A30,'[1]4. Children with disabilities'!$B$8:$BG$226,'[1]4. Children with disabilities'!V$1,FALSE)=#REF!,"",VLOOKUP($A30,'[1]4. Children with disabilities'!$B$8:$BG$226,'[1]4. Children with disabilities'!V$1,FALSE)-#REF!)</f>
        <v>#VALUE!</v>
      </c>
      <c r="M30" s="20" t="e" vm="1">
        <f>IF(VLOOKUP($A30,'[1]4. Children with disabilities'!$B$8:$BG$226,'[1]4. Children with disabilities'!W$1,FALSE)=#REF!,"",VLOOKUP($A30,'[1]4. Children with disabilities'!$B$8:$BG$226,'[1]4. Children with disabilities'!W$1,FALSE))</f>
        <v>#VALUE!</v>
      </c>
      <c r="N30" s="20" t="e" vm="1">
        <f>IF(VLOOKUP($A30,'[1]4. Children with disabilities'!$B$8:$BG$226,'[1]4. Children with disabilities'!X$1,FALSE)=E30,"",VLOOKUP($A30,'[1]4. Children with disabilities'!$B$8:$BG$226,'[1]4. Children with disabilities'!X$1,FALSE)-E30)</f>
        <v>#VALUE!</v>
      </c>
      <c r="O30" s="20" t="e" vm="1">
        <f>IF(VLOOKUP($A30,'[1]4. Children with disabilities'!$B$8:$BG$226,'[1]4. Children with disabilities'!Y$1,FALSE)=#REF!,"",VLOOKUP($A30,'[1]4. Children with disabilities'!$B$8:$BG$226,'[1]4. Children with disabilities'!Y$1,FALSE))</f>
        <v>#VALUE!</v>
      </c>
      <c r="P30" s="20" t="e" vm="1">
        <f>IF(VLOOKUP($A30,'[1]4. Children with disabilities'!$B$8:$BG$226,'[1]4. Children with disabilities'!Z$1,FALSE)=F30,"",VLOOKUP($A30,'[1]4. Children with disabilities'!$B$8:$BG$226,'[1]4. Children with disabilities'!Z$1,FALSE)-F30)</f>
        <v>#VALUE!</v>
      </c>
      <c r="Q30" s="20" t="e" vm="1">
        <f>IF(VLOOKUP($A30,'[1]4. Children with disabilities'!$B$8:$BG$226,'[1]4. Children with disabilities'!AA$1,FALSE)=G30,"",VLOOKUP($A30,'[1]4. Children with disabilities'!$B$8:$BG$226,'[1]4. Children with disabilities'!AA$1,FALSE))</f>
        <v>#VALUE!</v>
      </c>
      <c r="R30" s="7" t="e" vm="1">
        <f>IF(VLOOKUP($A30,'[1]4. Children with disabilities'!$B$8:$BG$226,'[1]4. Children with disabilities'!AB$1,FALSE)=H30,"",VLOOKUP($A30,'[1]4. Children with disabilities'!$B$8:$BG$226,'[1]4. Children with disabilities'!AB$1,FALSE))</f>
        <v>#VALUE!</v>
      </c>
      <c r="S30" s="7" t="s">
        <v>258</v>
      </c>
      <c r="T30" s="47">
        <v>62.700751195035167</v>
      </c>
      <c r="U30" s="7">
        <v>2010</v>
      </c>
      <c r="V30" s="7" t="s">
        <v>442</v>
      </c>
      <c r="X30" s="7" t="s">
        <v>466</v>
      </c>
      <c r="Y30" s="7" t="b">
        <f t="shared" si="0"/>
        <v>1</v>
      </c>
      <c r="Z30" s="47">
        <f t="shared" si="1"/>
        <v>62.700751195035167</v>
      </c>
      <c r="AA30" s="20">
        <f t="shared" si="2"/>
        <v>2010</v>
      </c>
      <c r="AB30" s="20" t="str">
        <f t="shared" si="3"/>
        <v>Y0T17</v>
      </c>
      <c r="AC30" s="20">
        <f t="shared" si="4"/>
        <v>0</v>
      </c>
      <c r="AD30" s="20" t="str">
        <f t="shared" si="5"/>
        <v>MDS/FIOCRUZ</v>
      </c>
      <c r="AE30" s="7" t="b">
        <f t="shared" si="6"/>
        <v>1</v>
      </c>
      <c r="AF30" s="7" t="b">
        <f t="shared" si="7"/>
        <v>1</v>
      </c>
      <c r="AG30" s="7" t="b">
        <f t="shared" si="8"/>
        <v>1</v>
      </c>
      <c r="AH30" s="7" t="b">
        <f t="shared" si="9"/>
        <v>1</v>
      </c>
      <c r="AI30" s="7" t="s">
        <v>261</v>
      </c>
      <c r="AJ30" s="7">
        <v>192.5</v>
      </c>
      <c r="AK30" s="47">
        <f t="shared" si="10"/>
        <v>192.46815100562347</v>
      </c>
      <c r="AL30" s="47">
        <f t="shared" si="11"/>
        <v>-3.1848994376531437E-2</v>
      </c>
    </row>
    <row r="31" spans="1:38" x14ac:dyDescent="0.3">
      <c r="A31" s="7" t="s">
        <v>29</v>
      </c>
      <c r="B31" s="7" t="s">
        <v>256</v>
      </c>
      <c r="C31" s="20">
        <v>135.71060064182717</v>
      </c>
      <c r="D31" s="7" t="s">
        <v>15</v>
      </c>
      <c r="E31" s="15">
        <v>2020</v>
      </c>
      <c r="F31" s="17" t="s">
        <v>459</v>
      </c>
      <c r="G31" s="18" t="s">
        <v>460</v>
      </c>
      <c r="H31" s="19" t="s">
        <v>464</v>
      </c>
      <c r="J31" s="7" t="e" vm="1">
        <f>IF(VLOOKUP($A31,'[1]4. Children with disabilities'!$B$8:$BG$226,'[1]4. Children with disabilities'!T$1,FALSE)=C31,"",VLOOKUP($A31,'[1]4. Children with disabilities'!$B$8:$BG$226,'[1]4. Children with disabilities'!T$1,FALSE)-C31)</f>
        <v>#VALUE!</v>
      </c>
      <c r="K31" s="7" t="e" vm="1">
        <f>IF(VLOOKUP($A31,'[1]4. Children with disabilities'!$B$8:$BG$226,'[1]4. Children with disabilities'!U$1,FALSE)=D31,"",VLOOKUP($A31,'[1]4. Children with disabilities'!$B$8:$BG$226,'[1]4. Children with disabilities'!U$1,FALSE))</f>
        <v>#VALUE!</v>
      </c>
      <c r="L31" s="20" t="e" vm="1">
        <f>IF(VLOOKUP($A31,'[1]4. Children with disabilities'!$B$8:$BG$226,'[1]4. Children with disabilities'!V$1,FALSE)=#REF!,"",VLOOKUP($A31,'[1]4. Children with disabilities'!$B$8:$BG$226,'[1]4. Children with disabilities'!V$1,FALSE)-#REF!)</f>
        <v>#VALUE!</v>
      </c>
      <c r="M31" s="20" t="e" vm="1">
        <f>IF(VLOOKUP($A31,'[1]4. Children with disabilities'!$B$8:$BG$226,'[1]4. Children with disabilities'!W$1,FALSE)=#REF!,"",VLOOKUP($A31,'[1]4. Children with disabilities'!$B$8:$BG$226,'[1]4. Children with disabilities'!W$1,FALSE))</f>
        <v>#VALUE!</v>
      </c>
      <c r="N31" s="20" t="e" vm="1">
        <f>IF(VLOOKUP($A31,'[1]4. Children with disabilities'!$B$8:$BG$226,'[1]4. Children with disabilities'!X$1,FALSE)=E31,"",VLOOKUP($A31,'[1]4. Children with disabilities'!$B$8:$BG$226,'[1]4. Children with disabilities'!X$1,FALSE)-E31)</f>
        <v>#VALUE!</v>
      </c>
      <c r="O31" s="20" t="e" vm="1">
        <f>IF(VLOOKUP($A31,'[1]4. Children with disabilities'!$B$8:$BG$226,'[1]4. Children with disabilities'!Y$1,FALSE)=#REF!,"",VLOOKUP($A31,'[1]4. Children with disabilities'!$B$8:$BG$226,'[1]4. Children with disabilities'!Y$1,FALSE))</f>
        <v>#VALUE!</v>
      </c>
      <c r="P31" s="20" t="e" vm="1">
        <f>IF(VLOOKUP($A31,'[1]4. Children with disabilities'!$B$8:$BG$226,'[1]4. Children with disabilities'!Z$1,FALSE)=F31,"",VLOOKUP($A31,'[1]4. Children with disabilities'!$B$8:$BG$226,'[1]4. Children with disabilities'!Z$1,FALSE)-F31)</f>
        <v>#VALUE!</v>
      </c>
      <c r="Q31" s="20" t="e" vm="1">
        <f>IF(VLOOKUP($A31,'[1]4. Children with disabilities'!$B$8:$BG$226,'[1]4. Children with disabilities'!AA$1,FALSE)=G31,"",VLOOKUP($A31,'[1]4. Children with disabilities'!$B$8:$BG$226,'[1]4. Children with disabilities'!AA$1,FALSE))</f>
        <v>#VALUE!</v>
      </c>
      <c r="R31" s="7" t="e" vm="1">
        <f>IF(VLOOKUP($A31,'[1]4. Children with disabilities'!$B$8:$BG$226,'[1]4. Children with disabilities'!AB$1,FALSE)=H31,"",VLOOKUP($A31,'[1]4. Children with disabilities'!$B$8:$BG$226,'[1]4. Children with disabilities'!AB$1,FALSE))</f>
        <v>#VALUE!</v>
      </c>
      <c r="S31" s="7" t="s">
        <v>259</v>
      </c>
      <c r="T31" s="47">
        <v>11.566961026032075</v>
      </c>
      <c r="U31" s="7">
        <v>2021</v>
      </c>
      <c r="V31" s="7" t="s">
        <v>455</v>
      </c>
      <c r="W31" s="7" t="s">
        <v>456</v>
      </c>
      <c r="X31" s="7" t="s">
        <v>467</v>
      </c>
      <c r="Y31" s="7" t="b">
        <f t="shared" si="0"/>
        <v>1</v>
      </c>
      <c r="Z31" s="47">
        <f t="shared" si="1"/>
        <v>11.566961026032075</v>
      </c>
      <c r="AA31" s="20">
        <f t="shared" si="2"/>
        <v>2021</v>
      </c>
      <c r="AB31" s="20" t="str">
        <f t="shared" si="3"/>
        <v>Y0T16</v>
      </c>
      <c r="AC31" s="20" t="str">
        <f t="shared" si="4"/>
        <v>Age is 0-16 years</v>
      </c>
      <c r="AD31" s="20" t="str">
        <f t="shared" si="5"/>
        <v>Ministry of Health and Social Development</v>
      </c>
      <c r="AE31" s="7" t="b">
        <f t="shared" si="6"/>
        <v>1</v>
      </c>
      <c r="AF31" s="7" t="b">
        <f t="shared" si="7"/>
        <v>1</v>
      </c>
      <c r="AG31" s="7" t="b">
        <f t="shared" si="8"/>
        <v>1</v>
      </c>
      <c r="AH31" s="7" t="b">
        <f t="shared" si="9"/>
        <v>1</v>
      </c>
      <c r="AI31" s="7" t="s">
        <v>262</v>
      </c>
      <c r="AJ31" s="7">
        <v>33.1</v>
      </c>
      <c r="AK31" s="47">
        <f t="shared" si="10"/>
        <v>33.083773699423354</v>
      </c>
      <c r="AL31" s="47">
        <f t="shared" si="11"/>
        <v>-1.6226300576647645E-2</v>
      </c>
    </row>
    <row r="32" spans="1:38" x14ac:dyDescent="0.3">
      <c r="A32" s="7" t="s">
        <v>23</v>
      </c>
      <c r="B32" s="7" t="s">
        <v>250</v>
      </c>
      <c r="C32" s="40">
        <v>309.26701980918102</v>
      </c>
      <c r="D32" s="7" t="s">
        <v>5</v>
      </c>
      <c r="E32" s="15">
        <v>2020</v>
      </c>
      <c r="F32" s="17" t="s">
        <v>442</v>
      </c>
      <c r="G32" s="18"/>
      <c r="H32" s="19" t="s">
        <v>458</v>
      </c>
      <c r="J32" s="7" t="e" vm="1">
        <f>IF(VLOOKUP($A32,'[1]4. Children with disabilities'!$B$8:$BG$226,'[1]4. Children with disabilities'!T$1,FALSE)=C32,"",VLOOKUP($A32,'[1]4. Children with disabilities'!$B$8:$BG$226,'[1]4. Children with disabilities'!T$1,FALSE)-C32)</f>
        <v>#VALUE!</v>
      </c>
      <c r="K32" s="7" t="e" vm="1">
        <f>IF(VLOOKUP($A32,'[1]4. Children with disabilities'!$B$8:$BG$226,'[1]4. Children with disabilities'!U$1,FALSE)=D32,"",VLOOKUP($A32,'[1]4. Children with disabilities'!$B$8:$BG$226,'[1]4. Children with disabilities'!U$1,FALSE))</f>
        <v>#VALUE!</v>
      </c>
      <c r="L32" s="20" t="e" vm="1">
        <f>IF(VLOOKUP($A32,'[1]4. Children with disabilities'!$B$8:$BG$226,'[1]4. Children with disabilities'!V$1,FALSE)=#REF!,"",VLOOKUP($A32,'[1]4. Children with disabilities'!$B$8:$BG$226,'[1]4. Children with disabilities'!V$1,FALSE)-#REF!)</f>
        <v>#VALUE!</v>
      </c>
      <c r="M32" s="20" t="e" vm="1">
        <f>IF(VLOOKUP($A32,'[1]4. Children with disabilities'!$B$8:$BG$226,'[1]4. Children with disabilities'!W$1,FALSE)=#REF!,"",VLOOKUP($A32,'[1]4. Children with disabilities'!$B$8:$BG$226,'[1]4. Children with disabilities'!W$1,FALSE))</f>
        <v>#VALUE!</v>
      </c>
      <c r="N32" s="20" t="e" vm="1">
        <f>IF(VLOOKUP($A32,'[1]4. Children with disabilities'!$B$8:$BG$226,'[1]4. Children with disabilities'!X$1,FALSE)=E32,"",VLOOKUP($A32,'[1]4. Children with disabilities'!$B$8:$BG$226,'[1]4. Children with disabilities'!X$1,FALSE)-E32)</f>
        <v>#VALUE!</v>
      </c>
      <c r="O32" s="20" t="e" vm="1">
        <f>IF(VLOOKUP($A32,'[1]4. Children with disabilities'!$B$8:$BG$226,'[1]4. Children with disabilities'!Y$1,FALSE)=#REF!,"",VLOOKUP($A32,'[1]4. Children with disabilities'!$B$8:$BG$226,'[1]4. Children with disabilities'!Y$1,FALSE))</f>
        <v>#VALUE!</v>
      </c>
      <c r="P32" s="20" t="e" vm="1">
        <f>IF(VLOOKUP($A32,'[1]4. Children with disabilities'!$B$8:$BG$226,'[1]4. Children with disabilities'!Z$1,FALSE)=F32,"",VLOOKUP($A32,'[1]4. Children with disabilities'!$B$8:$BG$226,'[1]4. Children with disabilities'!Z$1,FALSE)-F32)</f>
        <v>#VALUE!</v>
      </c>
      <c r="Q32" s="20" t="e" vm="1">
        <f>IF(VLOOKUP($A32,'[1]4. Children with disabilities'!$B$8:$BG$226,'[1]4. Children with disabilities'!AA$1,FALSE)=G32,"",VLOOKUP($A32,'[1]4. Children with disabilities'!$B$8:$BG$226,'[1]4. Children with disabilities'!AA$1,FALSE))</f>
        <v>#VALUE!</v>
      </c>
      <c r="R32" s="7" t="e" vm="1">
        <f>IF(VLOOKUP($A32,'[1]4. Children with disabilities'!$B$8:$BG$226,'[1]4. Children with disabilities'!AB$1,FALSE)=H32,"",VLOOKUP($A32,'[1]4. Children with disabilities'!$B$8:$BG$226,'[1]4. Children with disabilities'!AB$1,FALSE))</f>
        <v>#VALUE!</v>
      </c>
      <c r="S32" s="7" t="s">
        <v>261</v>
      </c>
      <c r="T32" s="47">
        <v>192.46815100562347</v>
      </c>
      <c r="U32" s="7">
        <v>2020</v>
      </c>
      <c r="V32" s="7" t="s">
        <v>442</v>
      </c>
      <c r="X32" s="7" t="s">
        <v>468</v>
      </c>
      <c r="Y32" s="7" t="b">
        <f t="shared" si="0"/>
        <v>1</v>
      </c>
      <c r="Z32" s="47">
        <f t="shared" si="1"/>
        <v>192.46815100562347</v>
      </c>
      <c r="AA32" s="20">
        <f t="shared" si="2"/>
        <v>2020</v>
      </c>
      <c r="AB32" s="20" t="str">
        <f t="shared" si="3"/>
        <v>Y0T17</v>
      </c>
      <c r="AC32" s="20">
        <f t="shared" si="4"/>
        <v>0</v>
      </c>
      <c r="AD32" s="20" t="str">
        <f t="shared" si="5"/>
        <v>Agency for Social Assistance, Ministry of Health and NSI</v>
      </c>
      <c r="AE32" s="7" t="b">
        <f t="shared" si="6"/>
        <v>1</v>
      </c>
      <c r="AF32" s="7" t="b">
        <f t="shared" si="7"/>
        <v>1</v>
      </c>
      <c r="AG32" s="7" t="b">
        <f t="shared" si="8"/>
        <v>1</v>
      </c>
      <c r="AH32" s="7" t="b">
        <f t="shared" si="9"/>
        <v>1</v>
      </c>
      <c r="AI32" s="7" t="s">
        <v>263</v>
      </c>
      <c r="AJ32" s="7">
        <v>118.1</v>
      </c>
      <c r="AK32" s="47">
        <f t="shared" si="10"/>
        <v>118.09264967387601</v>
      </c>
      <c r="AL32" s="47">
        <f t="shared" si="11"/>
        <v>-7.3503261239835638E-3</v>
      </c>
    </row>
    <row r="33" spans="1:38" x14ac:dyDescent="0.3">
      <c r="A33" s="7" t="s">
        <v>25</v>
      </c>
      <c r="B33" s="7" t="s">
        <v>252</v>
      </c>
      <c r="C33" s="20">
        <v>86.487259211607849</v>
      </c>
      <c r="D33" s="7" t="s">
        <v>15</v>
      </c>
      <c r="E33" s="15">
        <v>2020</v>
      </c>
      <c r="F33" s="17" t="s">
        <v>459</v>
      </c>
      <c r="G33" s="18" t="s">
        <v>460</v>
      </c>
      <c r="H33" s="19" t="s">
        <v>461</v>
      </c>
      <c r="J33" s="7" t="e" vm="1">
        <f>IF(VLOOKUP($A33,'[1]4. Children with disabilities'!$B$8:$BG$226,'[1]4. Children with disabilities'!T$1,FALSE)=C33,"",VLOOKUP($A33,'[1]4. Children with disabilities'!$B$8:$BG$226,'[1]4. Children with disabilities'!T$1,FALSE)-C33)</f>
        <v>#VALUE!</v>
      </c>
      <c r="K33" s="7" t="e" vm="1">
        <f>IF(VLOOKUP($A33,'[1]4. Children with disabilities'!$B$8:$BG$226,'[1]4. Children with disabilities'!U$1,FALSE)=D33,"",VLOOKUP($A33,'[1]4. Children with disabilities'!$B$8:$BG$226,'[1]4. Children with disabilities'!U$1,FALSE))</f>
        <v>#VALUE!</v>
      </c>
      <c r="L33" s="20" t="e" vm="1">
        <f>IF(VLOOKUP($A33,'[1]4. Children with disabilities'!$B$8:$BG$226,'[1]4. Children with disabilities'!V$1,FALSE)=#REF!,"",VLOOKUP($A33,'[1]4. Children with disabilities'!$B$8:$BG$226,'[1]4. Children with disabilities'!V$1,FALSE)-#REF!)</f>
        <v>#VALUE!</v>
      </c>
      <c r="M33" s="20" t="e" vm="1">
        <f>IF(VLOOKUP($A33,'[1]4. Children with disabilities'!$B$8:$BG$226,'[1]4. Children with disabilities'!W$1,FALSE)=#REF!,"",VLOOKUP($A33,'[1]4. Children with disabilities'!$B$8:$BG$226,'[1]4. Children with disabilities'!W$1,FALSE))</f>
        <v>#VALUE!</v>
      </c>
      <c r="N33" s="20" t="e" vm="1">
        <f>IF(VLOOKUP($A33,'[1]4. Children with disabilities'!$B$8:$BG$226,'[1]4. Children with disabilities'!X$1,FALSE)=E33,"",VLOOKUP($A33,'[1]4. Children with disabilities'!$B$8:$BG$226,'[1]4. Children with disabilities'!X$1,FALSE)-E33)</f>
        <v>#VALUE!</v>
      </c>
      <c r="O33" s="20" t="e" vm="1">
        <f>IF(VLOOKUP($A33,'[1]4. Children with disabilities'!$B$8:$BG$226,'[1]4. Children with disabilities'!Y$1,FALSE)=#REF!,"",VLOOKUP($A33,'[1]4. Children with disabilities'!$B$8:$BG$226,'[1]4. Children with disabilities'!Y$1,FALSE))</f>
        <v>#VALUE!</v>
      </c>
      <c r="P33" s="20" t="e" vm="1">
        <f>IF(VLOOKUP($A33,'[1]4. Children with disabilities'!$B$8:$BG$226,'[1]4. Children with disabilities'!Z$1,FALSE)=F33,"",VLOOKUP($A33,'[1]4. Children with disabilities'!$B$8:$BG$226,'[1]4. Children with disabilities'!Z$1,FALSE)-F33)</f>
        <v>#VALUE!</v>
      </c>
      <c r="Q33" s="20" t="e" vm="1">
        <f>IF(VLOOKUP($A33,'[1]4. Children with disabilities'!$B$8:$BG$226,'[1]4. Children with disabilities'!AA$1,FALSE)=G33,"",VLOOKUP($A33,'[1]4. Children with disabilities'!$B$8:$BG$226,'[1]4. Children with disabilities'!AA$1,FALSE))</f>
        <v>#VALUE!</v>
      </c>
      <c r="R33" s="7" t="e" vm="1">
        <f>IF(VLOOKUP($A33,'[1]4. Children with disabilities'!$B$8:$BG$226,'[1]4. Children with disabilities'!AB$1,FALSE)=H33,"",VLOOKUP($A33,'[1]4. Children with disabilities'!$B$8:$BG$226,'[1]4. Children with disabilities'!AB$1,FALSE))</f>
        <v>#VALUE!</v>
      </c>
      <c r="S33" s="7" t="s">
        <v>262</v>
      </c>
      <c r="T33" s="47">
        <v>33.083773699423354</v>
      </c>
      <c r="U33" s="7">
        <v>2013</v>
      </c>
      <c r="V33" s="7" t="s">
        <v>442</v>
      </c>
      <c r="X33" s="7" t="s">
        <v>469</v>
      </c>
      <c r="Y33" s="7" t="b">
        <f t="shared" si="0"/>
        <v>1</v>
      </c>
      <c r="Z33" s="47">
        <f t="shared" si="1"/>
        <v>33.083773699423354</v>
      </c>
      <c r="AA33" s="20">
        <f t="shared" si="2"/>
        <v>2013</v>
      </c>
      <c r="AB33" s="20" t="str">
        <f t="shared" si="3"/>
        <v>Y0T17</v>
      </c>
      <c r="AC33" s="20">
        <f t="shared" si="4"/>
        <v>0</v>
      </c>
      <c r="AD33" s="20" t="str">
        <f t="shared" si="5"/>
        <v>Ministry of Social Protection</v>
      </c>
      <c r="AE33" s="7" t="b">
        <f t="shared" si="6"/>
        <v>1</v>
      </c>
      <c r="AF33" s="7" t="b">
        <f t="shared" si="7"/>
        <v>1</v>
      </c>
      <c r="AG33" s="7" t="b">
        <f t="shared" si="8"/>
        <v>1</v>
      </c>
      <c r="AH33" s="7" t="b">
        <f t="shared" si="9"/>
        <v>1</v>
      </c>
      <c r="AI33" s="7" t="s">
        <v>264</v>
      </c>
      <c r="AJ33" s="7">
        <v>159.69999999999999</v>
      </c>
      <c r="AK33" s="47">
        <f t="shared" si="10"/>
        <v>159.73271370337577</v>
      </c>
      <c r="AL33" s="47">
        <f t="shared" si="11"/>
        <v>3.2713703375776504E-2</v>
      </c>
    </row>
    <row r="34" spans="1:38" x14ac:dyDescent="0.3">
      <c r="A34" s="7" t="s">
        <v>28</v>
      </c>
      <c r="B34" s="7" t="s">
        <v>255</v>
      </c>
      <c r="C34" s="40">
        <v>134.8239476584846</v>
      </c>
      <c r="D34" s="7" t="s">
        <v>5</v>
      </c>
      <c r="E34" s="15">
        <v>2019</v>
      </c>
      <c r="F34" s="17" t="s">
        <v>442</v>
      </c>
      <c r="G34" s="16"/>
      <c r="H34" s="19" t="s">
        <v>463</v>
      </c>
      <c r="J34" s="7" t="e" vm="1">
        <f>IF(VLOOKUP($A34,'[1]4. Children with disabilities'!$B$8:$BG$226,'[1]4. Children with disabilities'!T$1,FALSE)=C34,"",VLOOKUP($A34,'[1]4. Children with disabilities'!$B$8:$BG$226,'[1]4. Children with disabilities'!T$1,FALSE)-C34)</f>
        <v>#VALUE!</v>
      </c>
      <c r="K34" s="7" t="e" vm="1">
        <f>IF(VLOOKUP($A34,'[1]4. Children with disabilities'!$B$8:$BG$226,'[1]4. Children with disabilities'!U$1,FALSE)=D34,"",VLOOKUP($A34,'[1]4. Children with disabilities'!$B$8:$BG$226,'[1]4. Children with disabilities'!U$1,FALSE))</f>
        <v>#VALUE!</v>
      </c>
      <c r="L34" s="20" t="e" vm="1">
        <f>IF(VLOOKUP($A34,'[1]4. Children with disabilities'!$B$8:$BG$226,'[1]4. Children with disabilities'!V$1,FALSE)=#REF!,"",VLOOKUP($A34,'[1]4. Children with disabilities'!$B$8:$BG$226,'[1]4. Children with disabilities'!V$1,FALSE)-#REF!)</f>
        <v>#VALUE!</v>
      </c>
      <c r="M34" s="20" t="e" vm="1">
        <f>IF(VLOOKUP($A34,'[1]4. Children with disabilities'!$B$8:$BG$226,'[1]4. Children with disabilities'!W$1,FALSE)=#REF!,"",VLOOKUP($A34,'[1]4. Children with disabilities'!$B$8:$BG$226,'[1]4. Children with disabilities'!W$1,FALSE))</f>
        <v>#VALUE!</v>
      </c>
      <c r="N34" s="20" t="e" vm="1">
        <f>IF(VLOOKUP($A34,'[1]4. Children with disabilities'!$B$8:$BG$226,'[1]4. Children with disabilities'!X$1,FALSE)=E34,"",VLOOKUP($A34,'[1]4. Children with disabilities'!$B$8:$BG$226,'[1]4. Children with disabilities'!X$1,FALSE)-E34)</f>
        <v>#VALUE!</v>
      </c>
      <c r="O34" s="20" t="e" vm="1">
        <f>IF(VLOOKUP($A34,'[1]4. Children with disabilities'!$B$8:$BG$226,'[1]4. Children with disabilities'!Y$1,FALSE)=#REF!,"",VLOOKUP($A34,'[1]4. Children with disabilities'!$B$8:$BG$226,'[1]4. Children with disabilities'!Y$1,FALSE))</f>
        <v>#VALUE!</v>
      </c>
      <c r="P34" s="20" t="e" vm="1">
        <f>IF(VLOOKUP($A34,'[1]4. Children with disabilities'!$B$8:$BG$226,'[1]4. Children with disabilities'!Z$1,FALSE)=F34,"",VLOOKUP($A34,'[1]4. Children with disabilities'!$B$8:$BG$226,'[1]4. Children with disabilities'!Z$1,FALSE)-F34)</f>
        <v>#VALUE!</v>
      </c>
      <c r="Q34" s="20" t="e" vm="1">
        <f>IF(VLOOKUP($A34,'[1]4. Children with disabilities'!$B$8:$BG$226,'[1]4. Children with disabilities'!AA$1,FALSE)=G34,"",VLOOKUP($A34,'[1]4. Children with disabilities'!$B$8:$BG$226,'[1]4. Children with disabilities'!AA$1,FALSE))</f>
        <v>#VALUE!</v>
      </c>
      <c r="R34" s="7" t="e" vm="1">
        <f>IF(VLOOKUP($A34,'[1]4. Children with disabilities'!$B$8:$BG$226,'[1]4. Children with disabilities'!AB$1,FALSE)=H34,"",VLOOKUP($A34,'[1]4. Children with disabilities'!$B$8:$BG$226,'[1]4. Children with disabilities'!AB$1,FALSE))</f>
        <v>#VALUE!</v>
      </c>
      <c r="S34" s="7" t="s">
        <v>263</v>
      </c>
      <c r="T34" s="47">
        <v>118.09264967387601</v>
      </c>
      <c r="U34" s="7">
        <v>2011</v>
      </c>
      <c r="V34" s="7" t="s">
        <v>442</v>
      </c>
      <c r="X34" s="7" t="s">
        <v>469</v>
      </c>
      <c r="Y34" s="7" t="b">
        <f t="shared" si="0"/>
        <v>1</v>
      </c>
      <c r="Z34" s="47">
        <f t="shared" si="1"/>
        <v>118.09264967387601</v>
      </c>
      <c r="AA34" s="20">
        <f t="shared" si="2"/>
        <v>2011</v>
      </c>
      <c r="AB34" s="20" t="str">
        <f t="shared" si="3"/>
        <v>Y0T17</v>
      </c>
      <c r="AC34" s="20">
        <f t="shared" si="4"/>
        <v>0</v>
      </c>
      <c r="AD34" s="20" t="str">
        <f t="shared" si="5"/>
        <v>Ministry of Social Protection</v>
      </c>
      <c r="AE34" s="7" t="b">
        <f t="shared" si="6"/>
        <v>1</v>
      </c>
      <c r="AF34" s="7" t="b">
        <f t="shared" si="7"/>
        <v>1</v>
      </c>
      <c r="AG34" s="7" t="b">
        <f t="shared" si="8"/>
        <v>1</v>
      </c>
      <c r="AH34" s="7" t="b">
        <f t="shared" si="9"/>
        <v>1</v>
      </c>
      <c r="AI34" s="7" t="s">
        <v>265</v>
      </c>
      <c r="AJ34" s="7">
        <v>36.1</v>
      </c>
      <c r="AK34" s="47">
        <f t="shared" si="10"/>
        <v>36.11576944613514</v>
      </c>
      <c r="AL34" s="47">
        <f t="shared" si="11"/>
        <v>1.576944613513831E-2</v>
      </c>
    </row>
    <row r="35" spans="1:38" x14ac:dyDescent="0.3">
      <c r="A35" s="7" t="s">
        <v>31</v>
      </c>
      <c r="B35" s="7" t="s">
        <v>258</v>
      </c>
      <c r="C35" s="40">
        <v>62.700751195035167</v>
      </c>
      <c r="D35" s="7" t="s">
        <v>5</v>
      </c>
      <c r="E35" s="15">
        <v>2010</v>
      </c>
      <c r="F35" s="17" t="s">
        <v>442</v>
      </c>
      <c r="G35" s="18"/>
      <c r="H35" s="19" t="s">
        <v>466</v>
      </c>
      <c r="J35" s="7" t="e" vm="1">
        <f>IF(VLOOKUP($A35,'[1]4. Children with disabilities'!$B$8:$BG$226,'[1]4. Children with disabilities'!T$1,FALSE)=C35,"",VLOOKUP($A35,'[1]4. Children with disabilities'!$B$8:$BG$226,'[1]4. Children with disabilities'!T$1,FALSE)-C35)</f>
        <v>#VALUE!</v>
      </c>
      <c r="K35" s="7" t="e" vm="1">
        <f>IF(VLOOKUP($A35,'[1]4. Children with disabilities'!$B$8:$BG$226,'[1]4. Children with disabilities'!U$1,FALSE)=D35,"",VLOOKUP($A35,'[1]4. Children with disabilities'!$B$8:$BG$226,'[1]4. Children with disabilities'!U$1,FALSE))</f>
        <v>#VALUE!</v>
      </c>
      <c r="L35" s="20" t="e" vm="1">
        <f>IF(VLOOKUP($A35,'[1]4. Children with disabilities'!$B$8:$BG$226,'[1]4. Children with disabilities'!V$1,FALSE)=#REF!,"",VLOOKUP($A35,'[1]4. Children with disabilities'!$B$8:$BG$226,'[1]4. Children with disabilities'!V$1,FALSE)-#REF!)</f>
        <v>#VALUE!</v>
      </c>
      <c r="M35" s="20" t="e" vm="1">
        <f>IF(VLOOKUP($A35,'[1]4. Children with disabilities'!$B$8:$BG$226,'[1]4. Children with disabilities'!W$1,FALSE)=#REF!,"",VLOOKUP($A35,'[1]4. Children with disabilities'!$B$8:$BG$226,'[1]4. Children with disabilities'!W$1,FALSE))</f>
        <v>#VALUE!</v>
      </c>
      <c r="N35" s="20" t="e" vm="1">
        <f>IF(VLOOKUP($A35,'[1]4. Children with disabilities'!$B$8:$BG$226,'[1]4. Children with disabilities'!X$1,FALSE)=E35,"",VLOOKUP($A35,'[1]4. Children with disabilities'!$B$8:$BG$226,'[1]4. Children with disabilities'!X$1,FALSE)-E35)</f>
        <v>#VALUE!</v>
      </c>
      <c r="O35" s="20" t="e" vm="1">
        <f>IF(VLOOKUP($A35,'[1]4. Children with disabilities'!$B$8:$BG$226,'[1]4. Children with disabilities'!Y$1,FALSE)=#REF!,"",VLOOKUP($A35,'[1]4. Children with disabilities'!$B$8:$BG$226,'[1]4. Children with disabilities'!Y$1,FALSE))</f>
        <v>#VALUE!</v>
      </c>
      <c r="P35" s="20" t="e" vm="1">
        <f>IF(VLOOKUP($A35,'[1]4. Children with disabilities'!$B$8:$BG$226,'[1]4. Children with disabilities'!Z$1,FALSE)=F35,"",VLOOKUP($A35,'[1]4. Children with disabilities'!$B$8:$BG$226,'[1]4. Children with disabilities'!Z$1,FALSE)-F35)</f>
        <v>#VALUE!</v>
      </c>
      <c r="Q35" s="20" t="e" vm="1">
        <f>IF(VLOOKUP($A35,'[1]4. Children with disabilities'!$B$8:$BG$226,'[1]4. Children with disabilities'!AA$1,FALSE)=G35,"",VLOOKUP($A35,'[1]4. Children with disabilities'!$B$8:$BG$226,'[1]4. Children with disabilities'!AA$1,FALSE))</f>
        <v>#VALUE!</v>
      </c>
      <c r="R35" s="7" t="e" vm="1">
        <f>IF(VLOOKUP($A35,'[1]4. Children with disabilities'!$B$8:$BG$226,'[1]4. Children with disabilities'!AB$1,FALSE)=H35,"",VLOOKUP($A35,'[1]4. Children with disabilities'!$B$8:$BG$226,'[1]4. Children with disabilities'!AB$1,FALSE))</f>
        <v>#VALUE!</v>
      </c>
      <c r="S35" s="7" t="s">
        <v>264</v>
      </c>
      <c r="T35" s="47">
        <v>159.73271370337577</v>
      </c>
      <c r="U35" s="7">
        <v>2019</v>
      </c>
      <c r="V35" s="7" t="s">
        <v>442</v>
      </c>
      <c r="X35" s="7" t="s">
        <v>471</v>
      </c>
      <c r="Y35" s="7" t="b">
        <f t="shared" si="0"/>
        <v>1</v>
      </c>
      <c r="Z35" s="47">
        <f t="shared" si="1"/>
        <v>159.73271370337577</v>
      </c>
      <c r="AA35" s="20">
        <f t="shared" si="2"/>
        <v>2019</v>
      </c>
      <c r="AB35" s="20" t="str">
        <f t="shared" si="3"/>
        <v>Y0T17</v>
      </c>
      <c r="AC35" s="20">
        <f t="shared" si="4"/>
        <v>0</v>
      </c>
      <c r="AD35" s="20" t="str">
        <f t="shared" si="5"/>
        <v>Ministry of Social Affairs, Veterans and Youth Rehabilitation, General of the Directorate of Technical Affairs and Department of Child Welfare; Summary Report
On Digital Inspection of RCIs conducted in 2019</v>
      </c>
      <c r="AE35" s="7" t="b">
        <f t="shared" si="6"/>
        <v>1</v>
      </c>
      <c r="AF35" s="7" t="b">
        <f t="shared" si="7"/>
        <v>1</v>
      </c>
      <c r="AG35" s="7" t="b">
        <f t="shared" si="8"/>
        <v>1</v>
      </c>
      <c r="AH35" s="7" t="b">
        <f t="shared" si="9"/>
        <v>1</v>
      </c>
      <c r="AI35" s="7" t="s">
        <v>267</v>
      </c>
      <c r="AJ35" s="7">
        <v>203.9</v>
      </c>
      <c r="AK35" s="47">
        <f t="shared" si="10"/>
        <v>203.91936260324437</v>
      </c>
      <c r="AL35" s="47">
        <f t="shared" si="11"/>
        <v>1.9362603244360344E-2</v>
      </c>
    </row>
    <row r="36" spans="1:38" x14ac:dyDescent="0.3">
      <c r="A36" s="7" t="s">
        <v>22</v>
      </c>
      <c r="B36" s="7" t="s">
        <v>249</v>
      </c>
      <c r="C36" s="20">
        <v>168.459025319902</v>
      </c>
      <c r="D36" s="7" t="s">
        <v>15</v>
      </c>
      <c r="E36" s="15">
        <v>2021</v>
      </c>
      <c r="F36" s="17" t="s">
        <v>455</v>
      </c>
      <c r="G36" s="18" t="s">
        <v>456</v>
      </c>
      <c r="H36" s="19" t="s">
        <v>457</v>
      </c>
      <c r="J36" s="7" t="e" vm="1">
        <f>IF(VLOOKUP($A36,'[1]4. Children with disabilities'!$B$8:$BG$226,'[1]4. Children with disabilities'!T$1,FALSE)=C36,"",VLOOKUP($A36,'[1]4. Children with disabilities'!$B$8:$BG$226,'[1]4. Children with disabilities'!T$1,FALSE)-C36)</f>
        <v>#VALUE!</v>
      </c>
      <c r="K36" s="7" t="e" vm="1">
        <f>IF(VLOOKUP($A36,'[1]4. Children with disabilities'!$B$8:$BG$226,'[1]4. Children with disabilities'!U$1,FALSE)=D36,"",VLOOKUP($A36,'[1]4. Children with disabilities'!$B$8:$BG$226,'[1]4. Children with disabilities'!U$1,FALSE))</f>
        <v>#VALUE!</v>
      </c>
      <c r="L36" s="20" t="e" vm="1">
        <f>IF(VLOOKUP($A36,'[1]4. Children with disabilities'!$B$8:$BG$226,'[1]4. Children with disabilities'!V$1,FALSE)=#REF!,"",VLOOKUP($A36,'[1]4. Children with disabilities'!$B$8:$BG$226,'[1]4. Children with disabilities'!V$1,FALSE)-#REF!)</f>
        <v>#VALUE!</v>
      </c>
      <c r="M36" s="20" t="e" vm="1">
        <f>IF(VLOOKUP($A36,'[1]4. Children with disabilities'!$B$8:$BG$226,'[1]4. Children with disabilities'!W$1,FALSE)=#REF!,"",VLOOKUP($A36,'[1]4. Children with disabilities'!$B$8:$BG$226,'[1]4. Children with disabilities'!W$1,FALSE))</f>
        <v>#VALUE!</v>
      </c>
      <c r="N36" s="20" t="e" vm="1">
        <f>IF(VLOOKUP($A36,'[1]4. Children with disabilities'!$B$8:$BG$226,'[1]4. Children with disabilities'!X$1,FALSE)=E36,"",VLOOKUP($A36,'[1]4. Children with disabilities'!$B$8:$BG$226,'[1]4. Children with disabilities'!X$1,FALSE)-E36)</f>
        <v>#VALUE!</v>
      </c>
      <c r="O36" s="20" t="e" vm="1">
        <f>IF(VLOOKUP($A36,'[1]4. Children with disabilities'!$B$8:$BG$226,'[1]4. Children with disabilities'!Y$1,FALSE)=#REF!,"",VLOOKUP($A36,'[1]4. Children with disabilities'!$B$8:$BG$226,'[1]4. Children with disabilities'!Y$1,FALSE))</f>
        <v>#VALUE!</v>
      </c>
      <c r="P36" s="20" t="e" vm="1">
        <f>IF(VLOOKUP($A36,'[1]4. Children with disabilities'!$B$8:$BG$226,'[1]4. Children with disabilities'!Z$1,FALSE)=F36,"",VLOOKUP($A36,'[1]4. Children with disabilities'!$B$8:$BG$226,'[1]4. Children with disabilities'!Z$1,FALSE)-F36)</f>
        <v>#VALUE!</v>
      </c>
      <c r="Q36" s="20" t="e" vm="1">
        <f>IF(VLOOKUP($A36,'[1]4. Children with disabilities'!$B$8:$BG$226,'[1]4. Children with disabilities'!AA$1,FALSE)=G36,"",VLOOKUP($A36,'[1]4. Children with disabilities'!$B$8:$BG$226,'[1]4. Children with disabilities'!AA$1,FALSE))</f>
        <v>#VALUE!</v>
      </c>
      <c r="R36" s="7" t="e" vm="1">
        <f>IF(VLOOKUP($A36,'[1]4. Children with disabilities'!$B$8:$BG$226,'[1]4. Children with disabilities'!AB$1,FALSE)=H36,"",VLOOKUP($A36,'[1]4. Children with disabilities'!$B$8:$BG$226,'[1]4. Children with disabilities'!AB$1,FALSE))</f>
        <v>#VALUE!</v>
      </c>
      <c r="S36" s="7" t="s">
        <v>265</v>
      </c>
      <c r="T36" s="47">
        <v>36.11576944613514</v>
      </c>
      <c r="U36" s="7">
        <v>2011</v>
      </c>
      <c r="V36" s="7" t="s">
        <v>442</v>
      </c>
      <c r="X36" s="7" t="s">
        <v>472</v>
      </c>
      <c r="Y36" s="7" t="b">
        <f t="shared" si="0"/>
        <v>1</v>
      </c>
      <c r="Z36" s="47">
        <f t="shared" si="1"/>
        <v>36.11576944613514</v>
      </c>
      <c r="AA36" s="20">
        <f t="shared" si="2"/>
        <v>2011</v>
      </c>
      <c r="AB36" s="20" t="str">
        <f t="shared" si="3"/>
        <v>Y0T17</v>
      </c>
      <c r="AC36" s="20">
        <f t="shared" si="4"/>
        <v>0</v>
      </c>
      <c r="AD36" s="20" t="str">
        <f t="shared" si="5"/>
        <v>MINAS Annual Statistics</v>
      </c>
      <c r="AE36" s="7" t="b">
        <f t="shared" si="6"/>
        <v>1</v>
      </c>
      <c r="AF36" s="7" t="b">
        <f t="shared" si="7"/>
        <v>1</v>
      </c>
      <c r="AG36" s="7" t="b">
        <f t="shared" si="8"/>
        <v>1</v>
      </c>
      <c r="AH36" s="7" t="b">
        <f t="shared" si="9"/>
        <v>1</v>
      </c>
      <c r="AI36" s="7" t="s">
        <v>270</v>
      </c>
      <c r="AJ36" s="7">
        <v>158.80000000000001</v>
      </c>
      <c r="AK36" s="47">
        <f t="shared" si="10"/>
        <v>158.75497312924247</v>
      </c>
      <c r="AL36" s="47">
        <f t="shared" si="11"/>
        <v>-4.5026870757538973E-2</v>
      </c>
    </row>
    <row r="37" spans="1:38" x14ac:dyDescent="0.3">
      <c r="A37" s="7" t="s">
        <v>37</v>
      </c>
      <c r="B37" s="7" t="s">
        <v>260</v>
      </c>
      <c r="C37" s="40" t="s">
        <v>5</v>
      </c>
      <c r="D37" s="7" t="s">
        <v>5</v>
      </c>
      <c r="E37" s="15" t="s">
        <v>5</v>
      </c>
      <c r="F37" s="17" t="s">
        <v>5</v>
      </c>
      <c r="G37" s="18" t="s">
        <v>5</v>
      </c>
      <c r="H37" s="19" t="s">
        <v>5</v>
      </c>
      <c r="J37" s="7" t="e" vm="1">
        <f>IF(VLOOKUP($A37,'[1]4. Children with disabilities'!$B$8:$BG$226,'[1]4. Children with disabilities'!T$1,FALSE)=C37,"",VLOOKUP($A37,'[1]4. Children with disabilities'!$B$8:$BG$226,'[1]4. Children with disabilities'!T$1,FALSE)-C37)</f>
        <v>#VALUE!</v>
      </c>
      <c r="K37" s="7" t="e" vm="1">
        <f>IF(VLOOKUP($A37,'[1]4. Children with disabilities'!$B$8:$BG$226,'[1]4. Children with disabilities'!U$1,FALSE)=D37,"",VLOOKUP($A37,'[1]4. Children with disabilities'!$B$8:$BG$226,'[1]4. Children with disabilities'!U$1,FALSE))</f>
        <v>#VALUE!</v>
      </c>
      <c r="L37" s="20" t="e" vm="1">
        <f>IF(VLOOKUP($A37,'[1]4. Children with disabilities'!$B$8:$BG$226,'[1]4. Children with disabilities'!V$1,FALSE)=#REF!,"",VLOOKUP($A37,'[1]4. Children with disabilities'!$B$8:$BG$226,'[1]4. Children with disabilities'!V$1,FALSE)-#REF!)</f>
        <v>#VALUE!</v>
      </c>
      <c r="M37" s="20" t="e" vm="1">
        <f>IF(VLOOKUP($A37,'[1]4. Children with disabilities'!$B$8:$BG$226,'[1]4. Children with disabilities'!W$1,FALSE)=#REF!,"",VLOOKUP($A37,'[1]4. Children with disabilities'!$B$8:$BG$226,'[1]4. Children with disabilities'!W$1,FALSE))</f>
        <v>#VALUE!</v>
      </c>
      <c r="N37" s="20" t="e" vm="1">
        <f>IF(VLOOKUP($A37,'[1]4. Children with disabilities'!$B$8:$BG$226,'[1]4. Children with disabilities'!X$1,FALSE)=E37,"",VLOOKUP($A37,'[1]4. Children with disabilities'!$B$8:$BG$226,'[1]4. Children with disabilities'!X$1,FALSE)-E37)</f>
        <v>#VALUE!</v>
      </c>
      <c r="O37" s="20" t="e" vm="1">
        <f>IF(VLOOKUP($A37,'[1]4. Children with disabilities'!$B$8:$BG$226,'[1]4. Children with disabilities'!Y$1,FALSE)=#REF!,"",VLOOKUP($A37,'[1]4. Children with disabilities'!$B$8:$BG$226,'[1]4. Children with disabilities'!Y$1,FALSE))</f>
        <v>#VALUE!</v>
      </c>
      <c r="P37" s="20" t="e" vm="1">
        <f>IF(VLOOKUP($A37,'[1]4. Children with disabilities'!$B$8:$BG$226,'[1]4. Children with disabilities'!Z$1,FALSE)=F37,"",VLOOKUP($A37,'[1]4. Children with disabilities'!$B$8:$BG$226,'[1]4. Children with disabilities'!Z$1,FALSE)-F37)</f>
        <v>#VALUE!</v>
      </c>
      <c r="Q37" s="20" t="e" vm="1">
        <f>IF(VLOOKUP($A37,'[1]4. Children with disabilities'!$B$8:$BG$226,'[1]4. Children with disabilities'!AA$1,FALSE)=G37,"",VLOOKUP($A37,'[1]4. Children with disabilities'!$B$8:$BG$226,'[1]4. Children with disabilities'!AA$1,FALSE))</f>
        <v>#VALUE!</v>
      </c>
      <c r="R37" s="7" t="e" vm="1">
        <f>IF(VLOOKUP($A37,'[1]4. Children with disabilities'!$B$8:$BG$226,'[1]4. Children with disabilities'!AB$1,FALSE)=H37,"",VLOOKUP($A37,'[1]4. Children with disabilities'!$B$8:$BG$226,'[1]4. Children with disabilities'!AB$1,FALSE))</f>
        <v>#VALUE!</v>
      </c>
      <c r="S37" s="7" t="s">
        <v>267</v>
      </c>
      <c r="T37" s="47">
        <v>203.91936260324437</v>
      </c>
      <c r="U37" s="7">
        <v>2021</v>
      </c>
      <c r="V37" s="7" t="s">
        <v>442</v>
      </c>
      <c r="X37" s="7" t="s">
        <v>470</v>
      </c>
      <c r="Y37" s="7" t="b">
        <f t="shared" si="0"/>
        <v>1</v>
      </c>
      <c r="Z37" s="47">
        <f t="shared" si="1"/>
        <v>203.91936260324437</v>
      </c>
      <c r="AA37" s="20">
        <f t="shared" si="2"/>
        <v>2021</v>
      </c>
      <c r="AB37" s="20" t="str">
        <f t="shared" si="3"/>
        <v>Y0T17</v>
      </c>
      <c r="AC37" s="20">
        <f t="shared" si="4"/>
        <v>0</v>
      </c>
      <c r="AD37" s="20" t="str">
        <f t="shared" si="5"/>
        <v>ICCA and SOS Village</v>
      </c>
      <c r="AE37" s="7" t="b">
        <f t="shared" si="6"/>
        <v>1</v>
      </c>
      <c r="AF37" s="7" t="b">
        <f t="shared" si="7"/>
        <v>1</v>
      </c>
      <c r="AG37" s="7" t="b">
        <f t="shared" si="8"/>
        <v>1</v>
      </c>
      <c r="AH37" s="7" t="b">
        <f t="shared" si="9"/>
        <v>1</v>
      </c>
      <c r="AI37" s="7" t="s">
        <v>271</v>
      </c>
      <c r="AJ37" s="7">
        <v>19</v>
      </c>
      <c r="AK37" s="47">
        <f t="shared" si="10"/>
        <v>19.014585624374352</v>
      </c>
      <c r="AL37" s="47">
        <f t="shared" si="11"/>
        <v>1.4585624374351625E-2</v>
      </c>
    </row>
    <row r="38" spans="1:38" x14ac:dyDescent="0.3">
      <c r="A38" s="7" t="s">
        <v>27</v>
      </c>
      <c r="B38" s="7" t="s">
        <v>254</v>
      </c>
      <c r="C38" s="20">
        <v>1249.1648928732345</v>
      </c>
      <c r="D38" s="7" t="s">
        <v>5</v>
      </c>
      <c r="E38" s="15">
        <v>2011</v>
      </c>
      <c r="F38" s="17" t="s">
        <v>442</v>
      </c>
      <c r="G38" s="18"/>
      <c r="H38" s="19" t="s">
        <v>462</v>
      </c>
      <c r="J38" s="7" t="e" vm="1">
        <f>IF(VLOOKUP($A38,'[1]4. Children with disabilities'!$B$8:$BG$226,'[1]4. Children with disabilities'!T$1,FALSE)=C38,"",VLOOKUP($A38,'[1]4. Children with disabilities'!$B$8:$BG$226,'[1]4. Children with disabilities'!T$1,FALSE)-C38)</f>
        <v>#VALUE!</v>
      </c>
      <c r="K38" s="7" t="e" vm="1">
        <f>IF(VLOOKUP($A38,'[1]4. Children with disabilities'!$B$8:$BG$226,'[1]4. Children with disabilities'!U$1,FALSE)=D38,"",VLOOKUP($A38,'[1]4. Children with disabilities'!$B$8:$BG$226,'[1]4. Children with disabilities'!U$1,FALSE))</f>
        <v>#VALUE!</v>
      </c>
      <c r="L38" s="20" t="e" vm="1">
        <f>IF(VLOOKUP($A38,'[1]4. Children with disabilities'!$B$8:$BG$226,'[1]4. Children with disabilities'!V$1,FALSE)=#REF!,"",VLOOKUP($A38,'[1]4. Children with disabilities'!$B$8:$BG$226,'[1]4. Children with disabilities'!V$1,FALSE)-#REF!)</f>
        <v>#VALUE!</v>
      </c>
      <c r="M38" s="20" t="e" vm="1">
        <f>IF(VLOOKUP($A38,'[1]4. Children with disabilities'!$B$8:$BG$226,'[1]4. Children with disabilities'!W$1,FALSE)=#REF!,"",VLOOKUP($A38,'[1]4. Children with disabilities'!$B$8:$BG$226,'[1]4. Children with disabilities'!W$1,FALSE))</f>
        <v>#VALUE!</v>
      </c>
      <c r="N38" s="20" t="e" vm="1">
        <f>IF(VLOOKUP($A38,'[1]4. Children with disabilities'!$B$8:$BG$226,'[1]4. Children with disabilities'!X$1,FALSE)=E38,"",VLOOKUP($A38,'[1]4. Children with disabilities'!$B$8:$BG$226,'[1]4. Children with disabilities'!X$1,FALSE)-E38)</f>
        <v>#VALUE!</v>
      </c>
      <c r="O38" s="20" t="e" vm="1">
        <f>IF(VLOOKUP($A38,'[1]4. Children with disabilities'!$B$8:$BG$226,'[1]4. Children with disabilities'!Y$1,FALSE)=#REF!,"",VLOOKUP($A38,'[1]4. Children with disabilities'!$B$8:$BG$226,'[1]4. Children with disabilities'!Y$1,FALSE))</f>
        <v>#VALUE!</v>
      </c>
      <c r="P38" s="20" t="e" vm="1">
        <f>IF(VLOOKUP($A38,'[1]4. Children with disabilities'!$B$8:$BG$226,'[1]4. Children with disabilities'!Z$1,FALSE)=F38,"",VLOOKUP($A38,'[1]4. Children with disabilities'!$B$8:$BG$226,'[1]4. Children with disabilities'!Z$1,FALSE)-F38)</f>
        <v>#VALUE!</v>
      </c>
      <c r="Q38" s="20" t="e" vm="1">
        <f>IF(VLOOKUP($A38,'[1]4. Children with disabilities'!$B$8:$BG$226,'[1]4. Children with disabilities'!AA$1,FALSE)=G38,"",VLOOKUP($A38,'[1]4. Children with disabilities'!$B$8:$BG$226,'[1]4. Children with disabilities'!AA$1,FALSE))</f>
        <v>#VALUE!</v>
      </c>
      <c r="R38" s="7" t="e" vm="1">
        <f>IF(VLOOKUP($A38,'[1]4. Children with disabilities'!$B$8:$BG$226,'[1]4. Children with disabilities'!AB$1,FALSE)=H38,"",VLOOKUP($A38,'[1]4. Children with disabilities'!$B$8:$BG$226,'[1]4. Children with disabilities'!AB$1,FALSE))</f>
        <v>#VALUE!</v>
      </c>
      <c r="S38" s="7" t="s">
        <v>270</v>
      </c>
      <c r="T38" s="47">
        <v>158.75497312924247</v>
      </c>
      <c r="U38" s="7">
        <v>2020</v>
      </c>
      <c r="V38" s="7" t="s">
        <v>442</v>
      </c>
      <c r="X38" s="7" t="s">
        <v>473</v>
      </c>
      <c r="Y38" s="7" t="b">
        <f t="shared" si="0"/>
        <v>1</v>
      </c>
      <c r="Z38" s="47">
        <f t="shared" si="1"/>
        <v>158.75497312924247</v>
      </c>
      <c r="AA38" s="20">
        <f t="shared" si="2"/>
        <v>2020</v>
      </c>
      <c r="AB38" s="20" t="str">
        <f t="shared" si="3"/>
        <v>Y0T17</v>
      </c>
      <c r="AC38" s="20">
        <f t="shared" si="4"/>
        <v>0</v>
      </c>
      <c r="AD38" s="20" t="str">
        <f t="shared" si="5"/>
        <v>SENAME (Anuario Estadistico 2020), table 106</v>
      </c>
      <c r="AE38" s="7" t="b">
        <f t="shared" si="6"/>
        <v>1</v>
      </c>
      <c r="AF38" s="7" t="b">
        <f t="shared" si="7"/>
        <v>1</v>
      </c>
      <c r="AG38" s="7" t="b">
        <f t="shared" si="8"/>
        <v>1</v>
      </c>
      <c r="AH38" s="7" t="b">
        <f t="shared" si="9"/>
        <v>1</v>
      </c>
      <c r="AI38" s="7" t="s">
        <v>272</v>
      </c>
      <c r="AJ38" s="7">
        <v>73</v>
      </c>
      <c r="AK38" s="47">
        <f t="shared" si="10"/>
        <v>72.987164762481072</v>
      </c>
      <c r="AL38" s="47">
        <f t="shared" si="11"/>
        <v>-1.2835237518928011E-2</v>
      </c>
    </row>
    <row r="39" spans="1:38" x14ac:dyDescent="0.3">
      <c r="A39" s="7" t="s">
        <v>30</v>
      </c>
      <c r="B39" s="7" t="s">
        <v>257</v>
      </c>
      <c r="C39" s="20">
        <v>214.30805944531608</v>
      </c>
      <c r="D39" s="7" t="s">
        <v>5</v>
      </c>
      <c r="E39" s="15">
        <v>2012</v>
      </c>
      <c r="F39" s="17" t="s">
        <v>442</v>
      </c>
      <c r="G39" s="18"/>
      <c r="H39" s="19" t="s">
        <v>465</v>
      </c>
      <c r="J39" s="7" t="e" vm="1">
        <f>IF(VLOOKUP($A39,'[1]4. Children with disabilities'!$B$8:$BG$226,'[1]4. Children with disabilities'!T$1,FALSE)=C39,"",VLOOKUP($A39,'[1]4. Children with disabilities'!$B$8:$BG$226,'[1]4. Children with disabilities'!T$1,FALSE)-C39)</f>
        <v>#VALUE!</v>
      </c>
      <c r="K39" s="7" t="e" vm="1">
        <f>IF(VLOOKUP($A39,'[1]4. Children with disabilities'!$B$8:$BG$226,'[1]4. Children with disabilities'!U$1,FALSE)=D39,"",VLOOKUP($A39,'[1]4. Children with disabilities'!$B$8:$BG$226,'[1]4. Children with disabilities'!U$1,FALSE))</f>
        <v>#VALUE!</v>
      </c>
      <c r="L39" s="20" t="e" vm="1">
        <f>IF(VLOOKUP($A39,'[1]4. Children with disabilities'!$B$8:$BG$226,'[1]4. Children with disabilities'!V$1,FALSE)=#REF!,"",VLOOKUP($A39,'[1]4. Children with disabilities'!$B$8:$BG$226,'[1]4. Children with disabilities'!V$1,FALSE)-#REF!)</f>
        <v>#VALUE!</v>
      </c>
      <c r="M39" s="20" t="e" vm="1">
        <f>IF(VLOOKUP($A39,'[1]4. Children with disabilities'!$B$8:$BG$226,'[1]4. Children with disabilities'!W$1,FALSE)=#REF!,"",VLOOKUP($A39,'[1]4. Children with disabilities'!$B$8:$BG$226,'[1]4. Children with disabilities'!W$1,FALSE))</f>
        <v>#VALUE!</v>
      </c>
      <c r="N39" s="20" t="e" vm="1">
        <f>IF(VLOOKUP($A39,'[1]4. Children with disabilities'!$B$8:$BG$226,'[1]4. Children with disabilities'!X$1,FALSE)=E39,"",VLOOKUP($A39,'[1]4. Children with disabilities'!$B$8:$BG$226,'[1]4. Children with disabilities'!X$1,FALSE)-E39)</f>
        <v>#VALUE!</v>
      </c>
      <c r="O39" s="20" t="e" vm="1">
        <f>IF(VLOOKUP($A39,'[1]4. Children with disabilities'!$B$8:$BG$226,'[1]4. Children with disabilities'!Y$1,FALSE)=#REF!,"",VLOOKUP($A39,'[1]4. Children with disabilities'!$B$8:$BG$226,'[1]4. Children with disabilities'!Y$1,FALSE))</f>
        <v>#VALUE!</v>
      </c>
      <c r="P39" s="20" t="e" vm="1">
        <f>IF(VLOOKUP($A39,'[1]4. Children with disabilities'!$B$8:$BG$226,'[1]4. Children with disabilities'!Z$1,FALSE)=F39,"",VLOOKUP($A39,'[1]4. Children with disabilities'!$B$8:$BG$226,'[1]4. Children with disabilities'!Z$1,FALSE)-F39)</f>
        <v>#VALUE!</v>
      </c>
      <c r="Q39" s="20" t="e" vm="1">
        <f>IF(VLOOKUP($A39,'[1]4. Children with disabilities'!$B$8:$BG$226,'[1]4. Children with disabilities'!AA$1,FALSE)=G39,"",VLOOKUP($A39,'[1]4. Children with disabilities'!$B$8:$BG$226,'[1]4. Children with disabilities'!AA$1,FALSE))</f>
        <v>#VALUE!</v>
      </c>
      <c r="R39" s="7" t="e" vm="1">
        <f>IF(VLOOKUP($A39,'[1]4. Children with disabilities'!$B$8:$BG$226,'[1]4. Children with disabilities'!AB$1,FALSE)=H39,"",VLOOKUP($A39,'[1]4. Children with disabilities'!$B$8:$BG$226,'[1]4. Children with disabilities'!AB$1,FALSE))</f>
        <v>#VALUE!</v>
      </c>
      <c r="S39" s="7" t="s">
        <v>271</v>
      </c>
      <c r="T39" s="47">
        <v>19.014585624374352</v>
      </c>
      <c r="U39" s="7">
        <v>2019</v>
      </c>
      <c r="V39" s="7" t="s">
        <v>442</v>
      </c>
      <c r="X39" s="7" t="s">
        <v>474</v>
      </c>
      <c r="Y39" s="7" t="b">
        <f t="shared" si="0"/>
        <v>1</v>
      </c>
      <c r="Z39" s="47">
        <f t="shared" si="1"/>
        <v>19.014585624374352</v>
      </c>
      <c r="AA39" s="20">
        <f t="shared" si="2"/>
        <v>2019</v>
      </c>
      <c r="AB39" s="20" t="str">
        <f t="shared" si="3"/>
        <v>Y0T17</v>
      </c>
      <c r="AC39" s="20">
        <f t="shared" si="4"/>
        <v>0</v>
      </c>
      <c r="AD39" s="20" t="str">
        <f t="shared" si="5"/>
        <v>Ministry of Civil Affairs, China Civil Affairs’ Statistical Yearbook, 2020</v>
      </c>
      <c r="AE39" s="7" t="b">
        <f t="shared" si="6"/>
        <v>1</v>
      </c>
      <c r="AF39" s="7" t="b">
        <f t="shared" si="7"/>
        <v>1</v>
      </c>
      <c r="AG39" s="7" t="b">
        <f t="shared" si="8"/>
        <v>1</v>
      </c>
      <c r="AH39" s="7" t="b">
        <f t="shared" si="9"/>
        <v>1</v>
      </c>
      <c r="AI39" s="7" t="s">
        <v>276</v>
      </c>
      <c r="AJ39" s="7">
        <v>316.10000000000002</v>
      </c>
      <c r="AK39" s="47">
        <f t="shared" si="10"/>
        <v>316.13908603894635</v>
      </c>
      <c r="AL39" s="47">
        <f t="shared" si="11"/>
        <v>3.9086038946322788E-2</v>
      </c>
    </row>
    <row r="40" spans="1:38" x14ac:dyDescent="0.3">
      <c r="A40" s="7" t="s">
        <v>228</v>
      </c>
      <c r="B40" s="7" t="s">
        <v>268</v>
      </c>
      <c r="C40" s="20" t="s">
        <v>5</v>
      </c>
      <c r="D40" s="7" t="s">
        <v>5</v>
      </c>
      <c r="E40" s="15" t="s">
        <v>5</v>
      </c>
      <c r="F40" s="17" t="s">
        <v>5</v>
      </c>
      <c r="G40" s="18" t="s">
        <v>5</v>
      </c>
      <c r="H40" s="19" t="s">
        <v>5</v>
      </c>
      <c r="J40" s="7" t="e" vm="1">
        <f>IF(VLOOKUP($A40,'[1]4. Children with disabilities'!$B$8:$BG$226,'[1]4. Children with disabilities'!T$1,FALSE)=C40,"",VLOOKUP($A40,'[1]4. Children with disabilities'!$B$8:$BG$226,'[1]4. Children with disabilities'!T$1,FALSE)-C40)</f>
        <v>#VALUE!</v>
      </c>
      <c r="K40" s="7" t="e" vm="1">
        <f>IF(VLOOKUP($A40,'[1]4. Children with disabilities'!$B$8:$BG$226,'[1]4. Children with disabilities'!U$1,FALSE)=D40,"",VLOOKUP($A40,'[1]4. Children with disabilities'!$B$8:$BG$226,'[1]4. Children with disabilities'!U$1,FALSE))</f>
        <v>#VALUE!</v>
      </c>
      <c r="L40" s="20" t="e" vm="1">
        <f>IF(VLOOKUP($A40,'[1]4. Children with disabilities'!$B$8:$BG$226,'[1]4. Children with disabilities'!V$1,FALSE)=#REF!,"",VLOOKUP($A40,'[1]4. Children with disabilities'!$B$8:$BG$226,'[1]4. Children with disabilities'!V$1,FALSE)-#REF!)</f>
        <v>#VALUE!</v>
      </c>
      <c r="M40" s="20" t="e" vm="1">
        <f>IF(VLOOKUP($A40,'[1]4. Children with disabilities'!$B$8:$BG$226,'[1]4. Children with disabilities'!W$1,FALSE)=#REF!,"",VLOOKUP($A40,'[1]4. Children with disabilities'!$B$8:$BG$226,'[1]4. Children with disabilities'!W$1,FALSE))</f>
        <v>#VALUE!</v>
      </c>
      <c r="N40" s="20" t="e" vm="1">
        <f>IF(VLOOKUP($A40,'[1]4. Children with disabilities'!$B$8:$BG$226,'[1]4. Children with disabilities'!X$1,FALSE)=E40,"",VLOOKUP($A40,'[1]4. Children with disabilities'!$B$8:$BG$226,'[1]4. Children with disabilities'!X$1,FALSE)-E40)</f>
        <v>#VALUE!</v>
      </c>
      <c r="O40" s="20" t="e" vm="1">
        <f>IF(VLOOKUP($A40,'[1]4. Children with disabilities'!$B$8:$BG$226,'[1]4. Children with disabilities'!Y$1,FALSE)=#REF!,"",VLOOKUP($A40,'[1]4. Children with disabilities'!$B$8:$BG$226,'[1]4. Children with disabilities'!Y$1,FALSE))</f>
        <v>#VALUE!</v>
      </c>
      <c r="P40" s="20" t="e" vm="1">
        <f>IF(VLOOKUP($A40,'[1]4. Children with disabilities'!$B$8:$BG$226,'[1]4. Children with disabilities'!Z$1,FALSE)=F40,"",VLOOKUP($A40,'[1]4. Children with disabilities'!$B$8:$BG$226,'[1]4. Children with disabilities'!Z$1,FALSE)-F40)</f>
        <v>#VALUE!</v>
      </c>
      <c r="Q40" s="20" t="e" vm="1">
        <f>IF(VLOOKUP($A40,'[1]4. Children with disabilities'!$B$8:$BG$226,'[1]4. Children with disabilities'!AA$1,FALSE)=G40,"",VLOOKUP($A40,'[1]4. Children with disabilities'!$B$8:$BG$226,'[1]4. Children with disabilities'!AA$1,FALSE))</f>
        <v>#VALUE!</v>
      </c>
      <c r="R40" s="7" t="e" vm="1">
        <f>IF(VLOOKUP($A40,'[1]4. Children with disabilities'!$B$8:$BG$226,'[1]4. Children with disabilities'!AB$1,FALSE)=H40,"",VLOOKUP($A40,'[1]4. Children with disabilities'!$B$8:$BG$226,'[1]4. Children with disabilities'!AB$1,FALSE))</f>
        <v>#VALUE!</v>
      </c>
      <c r="S40" s="7" t="s">
        <v>272</v>
      </c>
      <c r="T40" s="47">
        <v>72.987164762481072</v>
      </c>
      <c r="U40" s="7">
        <v>2016</v>
      </c>
      <c r="V40" s="7" t="s">
        <v>442</v>
      </c>
      <c r="X40" s="7" t="s">
        <v>475</v>
      </c>
      <c r="Y40" s="7" t="b">
        <f t="shared" si="0"/>
        <v>1</v>
      </c>
      <c r="Z40" s="47">
        <f t="shared" si="1"/>
        <v>72.987164762481072</v>
      </c>
      <c r="AA40" s="20">
        <f t="shared" si="2"/>
        <v>2016</v>
      </c>
      <c r="AB40" s="20" t="str">
        <f t="shared" si="3"/>
        <v>Y0T17</v>
      </c>
      <c r="AC40" s="20">
        <f t="shared" si="4"/>
        <v>0</v>
      </c>
      <c r="AD40" s="20" t="str">
        <f t="shared" si="5"/>
        <v>ICBF Información Aplicativo Linea Base Central de Cupos</v>
      </c>
      <c r="AE40" s="7" t="b">
        <f t="shared" si="6"/>
        <v>1</v>
      </c>
      <c r="AF40" s="7" t="b">
        <f t="shared" si="7"/>
        <v>1</v>
      </c>
      <c r="AG40" s="7" t="b">
        <f t="shared" si="8"/>
        <v>1</v>
      </c>
      <c r="AH40" s="7" t="b">
        <f t="shared" si="9"/>
        <v>1</v>
      </c>
      <c r="AI40" s="7" t="s">
        <v>277</v>
      </c>
      <c r="AJ40" s="7">
        <v>28.7</v>
      </c>
      <c r="AK40" s="47">
        <f t="shared" si="10"/>
        <v>28.653432414933754</v>
      </c>
      <c r="AL40" s="47">
        <f t="shared" si="11"/>
        <v>-4.6567585066245698E-2</v>
      </c>
    </row>
    <row r="41" spans="1:38" x14ac:dyDescent="0.3">
      <c r="A41" s="7" t="s">
        <v>40</v>
      </c>
      <c r="B41" s="7" t="s">
        <v>266</v>
      </c>
      <c r="C41" s="40" t="s">
        <v>5</v>
      </c>
      <c r="D41" s="7" t="s">
        <v>5</v>
      </c>
      <c r="E41" s="15" t="s">
        <v>5</v>
      </c>
      <c r="F41" s="15" t="s">
        <v>5</v>
      </c>
      <c r="G41" s="16" t="s">
        <v>5</v>
      </c>
      <c r="H41" s="19" t="s">
        <v>5</v>
      </c>
      <c r="J41" s="7" t="e" vm="1">
        <f>IF(VLOOKUP($A41,'[1]4. Children with disabilities'!$B$8:$BG$226,'[1]4. Children with disabilities'!T$1,FALSE)=C41,"",VLOOKUP($A41,'[1]4. Children with disabilities'!$B$8:$BG$226,'[1]4. Children with disabilities'!T$1,FALSE)-C41)</f>
        <v>#VALUE!</v>
      </c>
      <c r="K41" s="7" t="e" vm="1">
        <f>IF(VLOOKUP($A41,'[1]4. Children with disabilities'!$B$8:$BG$226,'[1]4. Children with disabilities'!U$1,FALSE)=D41,"",VLOOKUP($A41,'[1]4. Children with disabilities'!$B$8:$BG$226,'[1]4. Children with disabilities'!U$1,FALSE))</f>
        <v>#VALUE!</v>
      </c>
      <c r="L41" s="20" t="e" vm="1">
        <f>IF(VLOOKUP($A41,'[1]4. Children with disabilities'!$B$8:$BG$226,'[1]4. Children with disabilities'!V$1,FALSE)=#REF!,"",VLOOKUP($A41,'[1]4. Children with disabilities'!$B$8:$BG$226,'[1]4. Children with disabilities'!V$1,FALSE)-#REF!)</f>
        <v>#VALUE!</v>
      </c>
      <c r="M41" s="20" t="e" vm="1">
        <f>IF(VLOOKUP($A41,'[1]4. Children with disabilities'!$B$8:$BG$226,'[1]4. Children with disabilities'!W$1,FALSE)=#REF!,"",VLOOKUP($A41,'[1]4. Children with disabilities'!$B$8:$BG$226,'[1]4. Children with disabilities'!W$1,FALSE))</f>
        <v>#VALUE!</v>
      </c>
      <c r="N41" s="20" t="e" vm="1">
        <f>IF(VLOOKUP($A41,'[1]4. Children with disabilities'!$B$8:$BG$226,'[1]4. Children with disabilities'!X$1,FALSE)=E41,"",VLOOKUP($A41,'[1]4. Children with disabilities'!$B$8:$BG$226,'[1]4. Children with disabilities'!X$1,FALSE)-E41)</f>
        <v>#VALUE!</v>
      </c>
      <c r="O41" s="20" t="e" vm="1">
        <f>IF(VLOOKUP($A41,'[1]4. Children with disabilities'!$B$8:$BG$226,'[1]4. Children with disabilities'!Y$1,FALSE)=#REF!,"",VLOOKUP($A41,'[1]4. Children with disabilities'!$B$8:$BG$226,'[1]4. Children with disabilities'!Y$1,FALSE))</f>
        <v>#VALUE!</v>
      </c>
      <c r="P41" s="20" t="e" vm="1">
        <f>IF(VLOOKUP($A41,'[1]4. Children with disabilities'!$B$8:$BG$226,'[1]4. Children with disabilities'!Z$1,FALSE)=F41,"",VLOOKUP($A41,'[1]4. Children with disabilities'!$B$8:$BG$226,'[1]4. Children with disabilities'!Z$1,FALSE)-F41)</f>
        <v>#VALUE!</v>
      </c>
      <c r="Q41" s="20" t="e" vm="1">
        <f>IF(VLOOKUP($A41,'[1]4. Children with disabilities'!$B$8:$BG$226,'[1]4. Children with disabilities'!AA$1,FALSE)=G41,"",VLOOKUP($A41,'[1]4. Children with disabilities'!$B$8:$BG$226,'[1]4. Children with disabilities'!AA$1,FALSE))</f>
        <v>#VALUE!</v>
      </c>
      <c r="R41" s="7" t="e" vm="1">
        <f>IF(VLOOKUP($A41,'[1]4. Children with disabilities'!$B$8:$BG$226,'[1]4. Children with disabilities'!AB$1,FALSE)=H41,"",VLOOKUP($A41,'[1]4. Children with disabilities'!$B$8:$BG$226,'[1]4. Children with disabilities'!AB$1,FALSE))</f>
        <v>#VALUE!</v>
      </c>
      <c r="S41" s="7" t="s">
        <v>276</v>
      </c>
      <c r="T41" s="47">
        <v>316.13908603894635</v>
      </c>
      <c r="U41" s="7">
        <v>2014</v>
      </c>
      <c r="V41" s="7" t="s">
        <v>442</v>
      </c>
      <c r="X41" s="7" t="s">
        <v>476</v>
      </c>
      <c r="Y41" s="7" t="b">
        <f t="shared" si="0"/>
        <v>1</v>
      </c>
      <c r="Z41" s="47">
        <f t="shared" si="1"/>
        <v>316.13908603894635</v>
      </c>
      <c r="AA41" s="20">
        <f t="shared" si="2"/>
        <v>2014</v>
      </c>
      <c r="AB41" s="20" t="str">
        <f t="shared" si="3"/>
        <v>Y0T17</v>
      </c>
      <c r="AC41" s="20">
        <f t="shared" si="4"/>
        <v>0</v>
      </c>
      <c r="AD41" s="20" t="str">
        <f t="shared" si="5"/>
        <v>PANI</v>
      </c>
      <c r="AE41" s="7" t="b">
        <f t="shared" si="6"/>
        <v>1</v>
      </c>
      <c r="AF41" s="7" t="b">
        <f t="shared" si="7"/>
        <v>1</v>
      </c>
      <c r="AG41" s="7" t="b">
        <f t="shared" si="8"/>
        <v>1</v>
      </c>
      <c r="AH41" s="7" t="b">
        <f t="shared" si="9"/>
        <v>1</v>
      </c>
      <c r="AI41" s="7" t="s">
        <v>278</v>
      </c>
      <c r="AJ41" s="7">
        <v>176.8</v>
      </c>
      <c r="AK41" s="47">
        <f t="shared" si="10"/>
        <v>176.79520800798107</v>
      </c>
      <c r="AL41" s="47">
        <f t="shared" si="11"/>
        <v>-4.7919920189372078E-3</v>
      </c>
    </row>
    <row r="42" spans="1:38" x14ac:dyDescent="0.3">
      <c r="A42" s="7" t="s">
        <v>179</v>
      </c>
      <c r="B42" s="7" t="s">
        <v>404</v>
      </c>
      <c r="C42" s="40" t="s">
        <v>5</v>
      </c>
      <c r="D42" s="7" t="s">
        <v>5</v>
      </c>
      <c r="E42" s="15" t="s">
        <v>5</v>
      </c>
      <c r="F42" s="15" t="s">
        <v>5</v>
      </c>
      <c r="G42" s="16" t="s">
        <v>5</v>
      </c>
      <c r="H42" s="19" t="s">
        <v>5</v>
      </c>
      <c r="J42" s="7" t="e" vm="1">
        <f>IF(VLOOKUP($A42,'[1]4. Children with disabilities'!$B$8:$BG$226,'[1]4. Children with disabilities'!T$1,FALSE)=C42,"",VLOOKUP($A42,'[1]4. Children with disabilities'!$B$8:$BG$226,'[1]4. Children with disabilities'!T$1,FALSE)-C42)</f>
        <v>#VALUE!</v>
      </c>
      <c r="K42" s="7" t="e" vm="1">
        <f>IF(VLOOKUP($A42,'[1]4. Children with disabilities'!$B$8:$BG$226,'[1]4. Children with disabilities'!U$1,FALSE)=D42,"",VLOOKUP($A42,'[1]4. Children with disabilities'!$B$8:$BG$226,'[1]4. Children with disabilities'!U$1,FALSE))</f>
        <v>#VALUE!</v>
      </c>
      <c r="L42" s="20" t="e" vm="1">
        <f>IF(VLOOKUP($A42,'[1]4. Children with disabilities'!$B$8:$BG$226,'[1]4. Children with disabilities'!V$1,FALSE)=#REF!,"",VLOOKUP($A42,'[1]4. Children with disabilities'!$B$8:$BG$226,'[1]4. Children with disabilities'!V$1,FALSE)-#REF!)</f>
        <v>#VALUE!</v>
      </c>
      <c r="M42" s="20" t="e" vm="1">
        <f>IF(VLOOKUP($A42,'[1]4. Children with disabilities'!$B$8:$BG$226,'[1]4. Children with disabilities'!W$1,FALSE)=#REF!,"",VLOOKUP($A42,'[1]4. Children with disabilities'!$B$8:$BG$226,'[1]4. Children with disabilities'!W$1,FALSE))</f>
        <v>#VALUE!</v>
      </c>
      <c r="N42" s="20" t="e" vm="1">
        <f>IF(VLOOKUP($A42,'[1]4. Children with disabilities'!$B$8:$BG$226,'[1]4. Children with disabilities'!X$1,FALSE)=E42,"",VLOOKUP($A42,'[1]4. Children with disabilities'!$B$8:$BG$226,'[1]4. Children with disabilities'!X$1,FALSE)-E42)</f>
        <v>#VALUE!</v>
      </c>
      <c r="O42" s="20" t="e" vm="1">
        <f>IF(VLOOKUP($A42,'[1]4. Children with disabilities'!$B$8:$BG$226,'[1]4. Children with disabilities'!Y$1,FALSE)=#REF!,"",VLOOKUP($A42,'[1]4. Children with disabilities'!$B$8:$BG$226,'[1]4. Children with disabilities'!Y$1,FALSE))</f>
        <v>#VALUE!</v>
      </c>
      <c r="P42" s="20" t="e" vm="1">
        <f>IF(VLOOKUP($A42,'[1]4. Children with disabilities'!$B$8:$BG$226,'[1]4. Children with disabilities'!Z$1,FALSE)=F42,"",VLOOKUP($A42,'[1]4. Children with disabilities'!$B$8:$BG$226,'[1]4. Children with disabilities'!Z$1,FALSE)-F42)</f>
        <v>#VALUE!</v>
      </c>
      <c r="Q42" s="20" t="e" vm="1">
        <f>IF(VLOOKUP($A42,'[1]4. Children with disabilities'!$B$8:$BG$226,'[1]4. Children with disabilities'!AA$1,FALSE)=G42,"",VLOOKUP($A42,'[1]4. Children with disabilities'!$B$8:$BG$226,'[1]4. Children with disabilities'!AA$1,FALSE))</f>
        <v>#VALUE!</v>
      </c>
      <c r="R42" s="7" t="e" vm="1">
        <f>IF(VLOOKUP($A42,'[1]4. Children with disabilities'!$B$8:$BG$226,'[1]4. Children with disabilities'!AB$1,FALSE)=H42,"",VLOOKUP($A42,'[1]4. Children with disabilities'!$B$8:$BG$226,'[1]4. Children with disabilities'!AB$1,FALSE))</f>
        <v>#VALUE!</v>
      </c>
      <c r="S42" s="7" t="s">
        <v>277</v>
      </c>
      <c r="T42" s="47">
        <v>28.653432414933754</v>
      </c>
      <c r="U42" s="7">
        <v>2020</v>
      </c>
      <c r="V42" s="7" t="s">
        <v>442</v>
      </c>
      <c r="X42" s="7" t="s">
        <v>477</v>
      </c>
      <c r="Y42" s="7" t="b">
        <f t="shared" si="0"/>
        <v>1</v>
      </c>
      <c r="Z42" s="47">
        <f t="shared" si="1"/>
        <v>28.653432414933754</v>
      </c>
      <c r="AA42" s="20">
        <f t="shared" si="2"/>
        <v>2020</v>
      </c>
      <c r="AB42" s="20" t="str">
        <f t="shared" si="3"/>
        <v>Y0T17</v>
      </c>
      <c r="AC42" s="20">
        <f t="shared" si="4"/>
        <v>0</v>
      </c>
      <c r="AD42" s="20" t="str">
        <f t="shared" si="5"/>
        <v>Ministry of the Family, Women and Children</v>
      </c>
      <c r="AE42" s="7" t="b">
        <f t="shared" si="6"/>
        <v>1</v>
      </c>
      <c r="AF42" s="7" t="b">
        <f t="shared" si="7"/>
        <v>1</v>
      </c>
      <c r="AG42" s="7" t="b">
        <f t="shared" si="8"/>
        <v>1</v>
      </c>
      <c r="AH42" s="7" t="b">
        <f t="shared" si="9"/>
        <v>1</v>
      </c>
      <c r="AI42" s="7" t="s">
        <v>279</v>
      </c>
      <c r="AJ42" s="7">
        <v>19</v>
      </c>
      <c r="AK42" s="47">
        <f t="shared" si="10"/>
        <v>19.045485587971626</v>
      </c>
      <c r="AL42" s="47">
        <f t="shared" si="11"/>
        <v>4.5485587971626273E-2</v>
      </c>
    </row>
    <row r="43" spans="1:38" x14ac:dyDescent="0.3">
      <c r="A43" s="7" t="s">
        <v>42</v>
      </c>
      <c r="B43" s="7" t="s">
        <v>270</v>
      </c>
      <c r="C43" s="40">
        <v>158.75497312924247</v>
      </c>
      <c r="D43" s="7" t="s">
        <v>5</v>
      </c>
      <c r="E43" s="15">
        <v>2020</v>
      </c>
      <c r="F43" s="17" t="s">
        <v>442</v>
      </c>
      <c r="G43" s="18"/>
      <c r="H43" s="19" t="s">
        <v>473</v>
      </c>
      <c r="J43" s="7" t="e" vm="1">
        <f>IF(VLOOKUP($A43,'[1]4. Children with disabilities'!$B$8:$BG$226,'[1]4. Children with disabilities'!T$1,FALSE)=C43,"",VLOOKUP($A43,'[1]4. Children with disabilities'!$B$8:$BG$226,'[1]4. Children with disabilities'!T$1,FALSE)-C43)</f>
        <v>#VALUE!</v>
      </c>
      <c r="K43" s="7" t="e" vm="1">
        <f>IF(VLOOKUP($A43,'[1]4. Children with disabilities'!$B$8:$BG$226,'[1]4. Children with disabilities'!U$1,FALSE)=D43,"",VLOOKUP($A43,'[1]4. Children with disabilities'!$B$8:$BG$226,'[1]4. Children with disabilities'!U$1,FALSE))</f>
        <v>#VALUE!</v>
      </c>
      <c r="L43" s="20" t="e" vm="1">
        <f>IF(VLOOKUP($A43,'[1]4. Children with disabilities'!$B$8:$BG$226,'[1]4. Children with disabilities'!V$1,FALSE)=#REF!,"",VLOOKUP($A43,'[1]4. Children with disabilities'!$B$8:$BG$226,'[1]4. Children with disabilities'!V$1,FALSE)-#REF!)</f>
        <v>#VALUE!</v>
      </c>
      <c r="M43" s="20" t="e" vm="1">
        <f>IF(VLOOKUP($A43,'[1]4. Children with disabilities'!$B$8:$BG$226,'[1]4. Children with disabilities'!W$1,FALSE)=#REF!,"",VLOOKUP($A43,'[1]4. Children with disabilities'!$B$8:$BG$226,'[1]4. Children with disabilities'!W$1,FALSE))</f>
        <v>#VALUE!</v>
      </c>
      <c r="N43" s="20" t="e" vm="1">
        <f>IF(VLOOKUP($A43,'[1]4. Children with disabilities'!$B$8:$BG$226,'[1]4. Children with disabilities'!X$1,FALSE)=E43,"",VLOOKUP($A43,'[1]4. Children with disabilities'!$B$8:$BG$226,'[1]4. Children with disabilities'!X$1,FALSE)-E43)</f>
        <v>#VALUE!</v>
      </c>
      <c r="O43" s="20" t="e" vm="1">
        <f>IF(VLOOKUP($A43,'[1]4. Children with disabilities'!$B$8:$BG$226,'[1]4. Children with disabilities'!Y$1,FALSE)=#REF!,"",VLOOKUP($A43,'[1]4. Children with disabilities'!$B$8:$BG$226,'[1]4. Children with disabilities'!Y$1,FALSE))</f>
        <v>#VALUE!</v>
      </c>
      <c r="P43" s="20" t="e" vm="1">
        <f>IF(VLOOKUP($A43,'[1]4. Children with disabilities'!$B$8:$BG$226,'[1]4. Children with disabilities'!Z$1,FALSE)=F43,"",VLOOKUP($A43,'[1]4. Children with disabilities'!$B$8:$BG$226,'[1]4. Children with disabilities'!Z$1,FALSE)-F43)</f>
        <v>#VALUE!</v>
      </c>
      <c r="Q43" s="20" t="e" vm="1">
        <f>IF(VLOOKUP($A43,'[1]4. Children with disabilities'!$B$8:$BG$226,'[1]4. Children with disabilities'!AA$1,FALSE)=G43,"",VLOOKUP($A43,'[1]4. Children with disabilities'!$B$8:$BG$226,'[1]4. Children with disabilities'!AA$1,FALSE))</f>
        <v>#VALUE!</v>
      </c>
      <c r="R43" s="7" t="e" vm="1">
        <f>IF(VLOOKUP($A43,'[1]4. Children with disabilities'!$B$8:$BG$226,'[1]4. Children with disabilities'!AB$1,FALSE)=H43,"",VLOOKUP($A43,'[1]4. Children with disabilities'!$B$8:$BG$226,'[1]4. Children with disabilities'!AB$1,FALSE))</f>
        <v>#VALUE!</v>
      </c>
      <c r="S43" s="7" t="s">
        <v>278</v>
      </c>
      <c r="T43" s="47">
        <v>176.79520800798107</v>
      </c>
      <c r="U43" s="7">
        <v>2020</v>
      </c>
      <c r="V43" s="7" t="s">
        <v>442</v>
      </c>
      <c r="X43" s="7" t="s">
        <v>593</v>
      </c>
      <c r="Y43" s="7" t="b">
        <f t="shared" ref="Y43:Y74" si="12">Z43=T43</f>
        <v>1</v>
      </c>
      <c r="Z43" s="47">
        <f t="shared" si="1"/>
        <v>176.79520800798107</v>
      </c>
      <c r="AA43" s="20">
        <f t="shared" si="2"/>
        <v>2020</v>
      </c>
      <c r="AB43" s="20" t="str">
        <f t="shared" si="3"/>
        <v>Y0T17</v>
      </c>
      <c r="AC43" s="20">
        <f t="shared" si="4"/>
        <v>0</v>
      </c>
      <c r="AD43" s="20">
        <f t="shared" si="5"/>
        <v>0</v>
      </c>
      <c r="AE43" s="7" t="b">
        <f t="shared" si="6"/>
        <v>1</v>
      </c>
      <c r="AF43" s="7" t="b">
        <f t="shared" si="7"/>
        <v>1</v>
      </c>
      <c r="AG43" s="7" t="b">
        <f t="shared" si="8"/>
        <v>1</v>
      </c>
      <c r="AH43" s="7" t="b">
        <f>AD43=X43</f>
        <v>0</v>
      </c>
      <c r="AI43" s="7" t="s">
        <v>282</v>
      </c>
      <c r="AJ43" s="7">
        <v>555.6</v>
      </c>
      <c r="AK43" s="47">
        <f t="shared" si="10"/>
        <v>555.6111019757908</v>
      </c>
      <c r="AL43" s="47">
        <f t="shared" si="11"/>
        <v>1.1101975790779761E-2</v>
      </c>
    </row>
    <row r="44" spans="1:38" x14ac:dyDescent="0.3">
      <c r="A44" s="7" t="s">
        <v>48</v>
      </c>
      <c r="B44" s="7" t="s">
        <v>271</v>
      </c>
      <c r="C44" s="40">
        <v>19.014585624374352</v>
      </c>
      <c r="D44" s="7" t="s">
        <v>5</v>
      </c>
      <c r="E44" s="15">
        <v>2019</v>
      </c>
      <c r="F44" s="17" t="s">
        <v>442</v>
      </c>
      <c r="G44" s="18"/>
      <c r="H44" s="19" t="s">
        <v>474</v>
      </c>
      <c r="J44" s="7" t="e" vm="1">
        <f>IF(VLOOKUP($A44,'[1]4. Children with disabilities'!$B$8:$BG$226,'[1]4. Children with disabilities'!T$1,FALSE)=C44,"",VLOOKUP($A44,'[1]4. Children with disabilities'!$B$8:$BG$226,'[1]4. Children with disabilities'!T$1,FALSE)-C44)</f>
        <v>#VALUE!</v>
      </c>
      <c r="K44" s="7" t="e" vm="1">
        <f>IF(VLOOKUP($A44,'[1]4. Children with disabilities'!$B$8:$BG$226,'[1]4. Children with disabilities'!U$1,FALSE)=D44,"",VLOOKUP($A44,'[1]4. Children with disabilities'!$B$8:$BG$226,'[1]4. Children with disabilities'!U$1,FALSE))</f>
        <v>#VALUE!</v>
      </c>
      <c r="L44" s="20" t="e" vm="1">
        <f>IF(VLOOKUP($A44,'[1]4. Children with disabilities'!$B$8:$BG$226,'[1]4. Children with disabilities'!V$1,FALSE)=#REF!,"",VLOOKUP($A44,'[1]4. Children with disabilities'!$B$8:$BG$226,'[1]4. Children with disabilities'!V$1,FALSE)-#REF!)</f>
        <v>#VALUE!</v>
      </c>
      <c r="M44" s="20" t="e" vm="1">
        <f>IF(VLOOKUP($A44,'[1]4. Children with disabilities'!$B$8:$BG$226,'[1]4. Children with disabilities'!W$1,FALSE)=#REF!,"",VLOOKUP($A44,'[1]4. Children with disabilities'!$B$8:$BG$226,'[1]4. Children with disabilities'!W$1,FALSE))</f>
        <v>#VALUE!</v>
      </c>
      <c r="N44" s="20" t="e" vm="1">
        <f>IF(VLOOKUP($A44,'[1]4. Children with disabilities'!$B$8:$BG$226,'[1]4. Children with disabilities'!X$1,FALSE)=E44,"",VLOOKUP($A44,'[1]4. Children with disabilities'!$B$8:$BG$226,'[1]4. Children with disabilities'!X$1,FALSE)-E44)</f>
        <v>#VALUE!</v>
      </c>
      <c r="O44" s="20" t="e" vm="1">
        <f>IF(VLOOKUP($A44,'[1]4. Children with disabilities'!$B$8:$BG$226,'[1]4. Children with disabilities'!Y$1,FALSE)=#REF!,"",VLOOKUP($A44,'[1]4. Children with disabilities'!$B$8:$BG$226,'[1]4. Children with disabilities'!Y$1,FALSE))</f>
        <v>#VALUE!</v>
      </c>
      <c r="P44" s="20" t="e" vm="1">
        <f>IF(VLOOKUP($A44,'[1]4. Children with disabilities'!$B$8:$BG$226,'[1]4. Children with disabilities'!Z$1,FALSE)=F44,"",VLOOKUP($A44,'[1]4. Children with disabilities'!$B$8:$BG$226,'[1]4. Children with disabilities'!Z$1,FALSE)-F44)</f>
        <v>#VALUE!</v>
      </c>
      <c r="Q44" s="20" t="e" vm="1">
        <f>IF(VLOOKUP($A44,'[1]4. Children with disabilities'!$B$8:$BG$226,'[1]4. Children with disabilities'!AA$1,FALSE)=G44,"",VLOOKUP($A44,'[1]4. Children with disabilities'!$B$8:$BG$226,'[1]4. Children with disabilities'!AA$1,FALSE))</f>
        <v>#VALUE!</v>
      </c>
      <c r="R44" s="7" t="e" vm="1">
        <f>IF(VLOOKUP($A44,'[1]4. Children with disabilities'!$B$8:$BG$226,'[1]4. Children with disabilities'!AB$1,FALSE)=H44,"",VLOOKUP($A44,'[1]4. Children with disabilities'!$B$8:$BG$226,'[1]4. Children with disabilities'!AB$1,FALSE))</f>
        <v>#VALUE!</v>
      </c>
      <c r="S44" s="7" t="s">
        <v>279</v>
      </c>
      <c r="T44" s="47">
        <v>19.045485587971626</v>
      </c>
      <c r="U44" s="7">
        <v>2016</v>
      </c>
      <c r="V44" s="7" t="s">
        <v>442</v>
      </c>
      <c r="X44" s="7" t="s">
        <v>478</v>
      </c>
      <c r="Y44" s="7" t="b">
        <f t="shared" si="12"/>
        <v>1</v>
      </c>
      <c r="Z44" s="47">
        <f t="shared" si="1"/>
        <v>19.045485587971626</v>
      </c>
      <c r="AA44" s="20">
        <f t="shared" si="2"/>
        <v>2016</v>
      </c>
      <c r="AB44" s="20" t="str">
        <f t="shared" si="3"/>
        <v>Y0T17</v>
      </c>
      <c r="AC44" s="20">
        <f t="shared" si="4"/>
        <v>0</v>
      </c>
      <c r="AD44" s="20" t="str">
        <f t="shared" si="5"/>
        <v>Ministry of Education</v>
      </c>
      <c r="AE44" s="7" t="b">
        <f t="shared" si="6"/>
        <v>1</v>
      </c>
      <c r="AF44" s="7" t="b">
        <f t="shared" si="7"/>
        <v>1</v>
      </c>
      <c r="AG44" s="7" t="b">
        <f t="shared" si="8"/>
        <v>1</v>
      </c>
      <c r="AH44" s="7" t="b">
        <f t="shared" si="9"/>
        <v>1</v>
      </c>
      <c r="AI44" s="7" t="s">
        <v>284</v>
      </c>
      <c r="AJ44" s="7">
        <v>117</v>
      </c>
      <c r="AK44" s="47">
        <f t="shared" si="10"/>
        <v>117.02100159451548</v>
      </c>
      <c r="AL44" s="47">
        <f t="shared" si="11"/>
        <v>2.1001594515482225E-2</v>
      </c>
    </row>
    <row r="45" spans="1:38" x14ac:dyDescent="0.3">
      <c r="A45" s="7" t="s">
        <v>49</v>
      </c>
      <c r="B45" s="7" t="s">
        <v>277</v>
      </c>
      <c r="C45" s="20">
        <v>28.653432414933754</v>
      </c>
      <c r="D45" s="7" t="s">
        <v>5</v>
      </c>
      <c r="E45" s="15">
        <v>2020</v>
      </c>
      <c r="F45" s="17" t="s">
        <v>442</v>
      </c>
      <c r="G45" s="18"/>
      <c r="H45" s="19" t="s">
        <v>477</v>
      </c>
      <c r="J45" s="7" t="e" vm="1">
        <f>IF(VLOOKUP($A45,'[1]4. Children with disabilities'!$B$8:$BG$226,'[1]4. Children with disabilities'!T$1,FALSE)=C45,"",VLOOKUP($A45,'[1]4. Children with disabilities'!$B$8:$BG$226,'[1]4. Children with disabilities'!T$1,FALSE)-C45)</f>
        <v>#VALUE!</v>
      </c>
      <c r="K45" s="7" t="e" vm="1">
        <f>IF(VLOOKUP($A45,'[1]4. Children with disabilities'!$B$8:$BG$226,'[1]4. Children with disabilities'!U$1,FALSE)=D45,"",VLOOKUP($A45,'[1]4. Children with disabilities'!$B$8:$BG$226,'[1]4. Children with disabilities'!U$1,FALSE))</f>
        <v>#VALUE!</v>
      </c>
      <c r="L45" s="20" t="e" vm="1">
        <f>IF(VLOOKUP($A45,'[1]4. Children with disabilities'!$B$8:$BG$226,'[1]4. Children with disabilities'!V$1,FALSE)=#REF!,"",VLOOKUP($A45,'[1]4. Children with disabilities'!$B$8:$BG$226,'[1]4. Children with disabilities'!V$1,FALSE)-#REF!)</f>
        <v>#VALUE!</v>
      </c>
      <c r="M45" s="20" t="e" vm="1">
        <f>IF(VLOOKUP($A45,'[1]4. Children with disabilities'!$B$8:$BG$226,'[1]4. Children with disabilities'!W$1,FALSE)=#REF!,"",VLOOKUP($A45,'[1]4. Children with disabilities'!$B$8:$BG$226,'[1]4. Children with disabilities'!W$1,FALSE))</f>
        <v>#VALUE!</v>
      </c>
      <c r="N45" s="20" t="e" vm="1">
        <f>IF(VLOOKUP($A45,'[1]4. Children with disabilities'!$B$8:$BG$226,'[1]4. Children with disabilities'!X$1,FALSE)=E45,"",VLOOKUP($A45,'[1]4. Children with disabilities'!$B$8:$BG$226,'[1]4. Children with disabilities'!X$1,FALSE)-E45)</f>
        <v>#VALUE!</v>
      </c>
      <c r="O45" s="20" t="e" vm="1">
        <f>IF(VLOOKUP($A45,'[1]4. Children with disabilities'!$B$8:$BG$226,'[1]4. Children with disabilities'!Y$1,FALSE)=#REF!,"",VLOOKUP($A45,'[1]4. Children with disabilities'!$B$8:$BG$226,'[1]4. Children with disabilities'!Y$1,FALSE))</f>
        <v>#VALUE!</v>
      </c>
      <c r="P45" s="20" t="e" vm="1">
        <f>IF(VLOOKUP($A45,'[1]4. Children with disabilities'!$B$8:$BG$226,'[1]4. Children with disabilities'!Z$1,FALSE)=F45,"",VLOOKUP($A45,'[1]4. Children with disabilities'!$B$8:$BG$226,'[1]4. Children with disabilities'!Z$1,FALSE)-F45)</f>
        <v>#VALUE!</v>
      </c>
      <c r="Q45" s="20" t="e" vm="1">
        <f>IF(VLOOKUP($A45,'[1]4. Children with disabilities'!$B$8:$BG$226,'[1]4. Children with disabilities'!AA$1,FALSE)=G45,"",VLOOKUP($A45,'[1]4. Children with disabilities'!$B$8:$BG$226,'[1]4. Children with disabilities'!AA$1,FALSE))</f>
        <v>#VALUE!</v>
      </c>
      <c r="R45" s="7" t="e" vm="1">
        <f>IF(VLOOKUP($A45,'[1]4. Children with disabilities'!$B$8:$BG$226,'[1]4. Children with disabilities'!AB$1,FALSE)=H45,"",VLOOKUP($A45,'[1]4. Children with disabilities'!$B$8:$BG$226,'[1]4. Children with disabilities'!AB$1,FALSE))</f>
        <v>#VALUE!</v>
      </c>
      <c r="S45" s="7" t="s">
        <v>280</v>
      </c>
      <c r="T45" s="47">
        <v>1140.8499967457201</v>
      </c>
      <c r="U45" s="7">
        <v>2006</v>
      </c>
      <c r="V45" s="7" t="s">
        <v>442</v>
      </c>
      <c r="X45" s="7" t="s">
        <v>503</v>
      </c>
      <c r="Y45" s="7" t="b">
        <f t="shared" si="12"/>
        <v>0</v>
      </c>
      <c r="Z45" s="47">
        <f t="shared" si="1"/>
        <v>0</v>
      </c>
      <c r="AA45" s="20">
        <f t="shared" si="2"/>
        <v>0</v>
      </c>
      <c r="AB45" s="20">
        <f t="shared" si="3"/>
        <v>0</v>
      </c>
      <c r="AC45" s="20">
        <f t="shared" si="4"/>
        <v>0</v>
      </c>
      <c r="AD45" s="20">
        <f t="shared" si="5"/>
        <v>0</v>
      </c>
      <c r="AE45" s="7" t="b">
        <f t="shared" si="6"/>
        <v>0</v>
      </c>
      <c r="AF45" s="7" t="b">
        <f t="shared" si="7"/>
        <v>0</v>
      </c>
      <c r="AG45" s="7" t="b">
        <f t="shared" si="8"/>
        <v>1</v>
      </c>
      <c r="AH45" s="7" t="b">
        <f t="shared" si="9"/>
        <v>0</v>
      </c>
      <c r="AI45" s="7" t="s">
        <v>285</v>
      </c>
      <c r="AJ45" s="7">
        <v>85.1</v>
      </c>
      <c r="AK45" s="47">
        <f t="shared" si="10"/>
        <v>85.089939785528415</v>
      </c>
      <c r="AL45" s="47">
        <f t="shared" si="11"/>
        <v>-1.0060214471579343E-2</v>
      </c>
    </row>
    <row r="46" spans="1:38" x14ac:dyDescent="0.3">
      <c r="A46" s="7" t="s">
        <v>39</v>
      </c>
      <c r="B46" s="7" t="s">
        <v>265</v>
      </c>
      <c r="C46" s="20">
        <v>36.11576944613514</v>
      </c>
      <c r="D46" s="7" t="s">
        <v>5</v>
      </c>
      <c r="E46" s="15">
        <v>2011</v>
      </c>
      <c r="F46" s="17" t="s">
        <v>442</v>
      </c>
      <c r="G46" s="18"/>
      <c r="H46" s="19" t="s">
        <v>472</v>
      </c>
      <c r="J46" s="7" t="e" vm="1">
        <f>IF(VLOOKUP($A46,'[1]4. Children with disabilities'!$B$8:$BG$226,'[1]4. Children with disabilities'!T$1,FALSE)=C46,"",VLOOKUP($A46,'[1]4. Children with disabilities'!$B$8:$BG$226,'[1]4. Children with disabilities'!T$1,FALSE)-C46)</f>
        <v>#VALUE!</v>
      </c>
      <c r="K46" s="7" t="e" vm="1">
        <f>IF(VLOOKUP($A46,'[1]4. Children with disabilities'!$B$8:$BG$226,'[1]4. Children with disabilities'!U$1,FALSE)=D46,"",VLOOKUP($A46,'[1]4. Children with disabilities'!$B$8:$BG$226,'[1]4. Children with disabilities'!U$1,FALSE))</f>
        <v>#VALUE!</v>
      </c>
      <c r="L46" s="20" t="e" vm="1">
        <f>IF(VLOOKUP($A46,'[1]4. Children with disabilities'!$B$8:$BG$226,'[1]4. Children with disabilities'!V$1,FALSE)=#REF!,"",VLOOKUP($A46,'[1]4. Children with disabilities'!$B$8:$BG$226,'[1]4. Children with disabilities'!V$1,FALSE)-#REF!)</f>
        <v>#VALUE!</v>
      </c>
      <c r="M46" s="20" t="e" vm="1">
        <f>IF(VLOOKUP($A46,'[1]4. Children with disabilities'!$B$8:$BG$226,'[1]4. Children with disabilities'!W$1,FALSE)=#REF!,"",VLOOKUP($A46,'[1]4. Children with disabilities'!$B$8:$BG$226,'[1]4. Children with disabilities'!W$1,FALSE))</f>
        <v>#VALUE!</v>
      </c>
      <c r="N46" s="20" t="e" vm="1">
        <f>IF(VLOOKUP($A46,'[1]4. Children with disabilities'!$B$8:$BG$226,'[1]4. Children with disabilities'!X$1,FALSE)=E46,"",VLOOKUP($A46,'[1]4. Children with disabilities'!$B$8:$BG$226,'[1]4. Children with disabilities'!X$1,FALSE)-E46)</f>
        <v>#VALUE!</v>
      </c>
      <c r="O46" s="20" t="e" vm="1">
        <f>IF(VLOOKUP($A46,'[1]4. Children with disabilities'!$B$8:$BG$226,'[1]4. Children with disabilities'!Y$1,FALSE)=#REF!,"",VLOOKUP($A46,'[1]4. Children with disabilities'!$B$8:$BG$226,'[1]4. Children with disabilities'!Y$1,FALSE))</f>
        <v>#VALUE!</v>
      </c>
      <c r="P46" s="20" t="e" vm="1">
        <f>IF(VLOOKUP($A46,'[1]4. Children with disabilities'!$B$8:$BG$226,'[1]4. Children with disabilities'!Z$1,FALSE)=F46,"",VLOOKUP($A46,'[1]4. Children with disabilities'!$B$8:$BG$226,'[1]4. Children with disabilities'!Z$1,FALSE)-F46)</f>
        <v>#VALUE!</v>
      </c>
      <c r="Q46" s="20" t="e" vm="1">
        <f>IF(VLOOKUP($A46,'[1]4. Children with disabilities'!$B$8:$BG$226,'[1]4. Children with disabilities'!AA$1,FALSE)=G46,"",VLOOKUP($A46,'[1]4. Children with disabilities'!$B$8:$BG$226,'[1]4. Children with disabilities'!AA$1,FALSE))</f>
        <v>#VALUE!</v>
      </c>
      <c r="R46" s="7" t="e" vm="1">
        <f>IF(VLOOKUP($A46,'[1]4. Children with disabilities'!$B$8:$BG$226,'[1]4. Children with disabilities'!AB$1,FALSE)=H46,"",VLOOKUP($A46,'[1]4. Children with disabilities'!$B$8:$BG$226,'[1]4. Children with disabilities'!AB$1,FALSE))</f>
        <v>#VALUE!</v>
      </c>
      <c r="S46" s="7" t="s">
        <v>282</v>
      </c>
      <c r="T46" s="47">
        <v>555.6111019757908</v>
      </c>
      <c r="U46" s="7">
        <v>2010</v>
      </c>
      <c r="V46" s="7" t="s">
        <v>479</v>
      </c>
      <c r="W46" s="7" t="s">
        <v>480</v>
      </c>
      <c r="X46" s="7" t="s">
        <v>481</v>
      </c>
      <c r="Y46" s="7" t="b">
        <f t="shared" si="12"/>
        <v>1</v>
      </c>
      <c r="Z46" s="47">
        <f t="shared" si="1"/>
        <v>555.6111019757908</v>
      </c>
      <c r="AA46" s="20">
        <f t="shared" si="2"/>
        <v>2010</v>
      </c>
      <c r="AB46" s="20" t="str">
        <f t="shared" si="3"/>
        <v>Y0T20</v>
      </c>
      <c r="AC46" s="20" t="str">
        <f t="shared" si="4"/>
        <v>Age is 0-20 years</v>
      </c>
      <c r="AD46" s="20" t="str">
        <f t="shared" si="5"/>
        <v>http://nososco-eng.nom-nos.dk/filer/publikationer/Trygtext%202011%20UK.pdf</v>
      </c>
      <c r="AE46" s="7" t="b">
        <f t="shared" si="6"/>
        <v>1</v>
      </c>
      <c r="AF46" s="7" t="b">
        <f t="shared" si="7"/>
        <v>1</v>
      </c>
      <c r="AG46" s="7" t="b">
        <f>AC46=W46</f>
        <v>1</v>
      </c>
      <c r="AH46" s="7" t="b">
        <f t="shared" si="9"/>
        <v>1</v>
      </c>
      <c r="AI46" s="7" t="s">
        <v>286</v>
      </c>
      <c r="AJ46" s="7">
        <v>28.2</v>
      </c>
      <c r="AK46" s="47">
        <f t="shared" si="10"/>
        <v>28.179583373838604</v>
      </c>
      <c r="AL46" s="47">
        <f t="shared" si="11"/>
        <v>-2.0416626161395612E-2</v>
      </c>
    </row>
    <row r="47" spans="1:38" x14ac:dyDescent="0.3">
      <c r="A47" s="7" t="s">
        <v>55</v>
      </c>
      <c r="B47" s="7" t="s">
        <v>281</v>
      </c>
      <c r="C47" s="20" t="s">
        <v>5</v>
      </c>
      <c r="D47" s="7" t="s">
        <v>5</v>
      </c>
      <c r="E47" s="15" t="s">
        <v>5</v>
      </c>
      <c r="F47" s="17" t="s">
        <v>5</v>
      </c>
      <c r="G47" s="18" t="s">
        <v>5</v>
      </c>
      <c r="H47" s="19" t="s">
        <v>5</v>
      </c>
      <c r="J47" s="7" t="e" vm="1">
        <f>IF(VLOOKUP($A47,'[1]4. Children with disabilities'!$B$8:$BG$226,'[1]4. Children with disabilities'!T$1,FALSE)=C47,"",VLOOKUP($A47,'[1]4. Children with disabilities'!$B$8:$BG$226,'[1]4. Children with disabilities'!T$1,FALSE)-C47)</f>
        <v>#VALUE!</v>
      </c>
      <c r="K47" s="7" t="e" vm="1">
        <f>IF(VLOOKUP($A47,'[1]4. Children with disabilities'!$B$8:$BG$226,'[1]4. Children with disabilities'!U$1,FALSE)=D47,"",VLOOKUP($A47,'[1]4. Children with disabilities'!$B$8:$BG$226,'[1]4. Children with disabilities'!U$1,FALSE))</f>
        <v>#VALUE!</v>
      </c>
      <c r="L47" s="20" t="e" vm="1">
        <f>IF(VLOOKUP($A47,'[1]4. Children with disabilities'!$B$8:$BG$226,'[1]4. Children with disabilities'!V$1,FALSE)=#REF!,"",VLOOKUP($A47,'[1]4. Children with disabilities'!$B$8:$BG$226,'[1]4. Children with disabilities'!V$1,FALSE)-#REF!)</f>
        <v>#VALUE!</v>
      </c>
      <c r="M47" s="20" t="e" vm="1">
        <f>IF(VLOOKUP($A47,'[1]4. Children with disabilities'!$B$8:$BG$226,'[1]4. Children with disabilities'!W$1,FALSE)=#REF!,"",VLOOKUP($A47,'[1]4. Children with disabilities'!$B$8:$BG$226,'[1]4. Children with disabilities'!W$1,FALSE))</f>
        <v>#VALUE!</v>
      </c>
      <c r="N47" s="20" t="e" vm="1">
        <f>IF(VLOOKUP($A47,'[1]4. Children with disabilities'!$B$8:$BG$226,'[1]4. Children with disabilities'!X$1,FALSE)=E47,"",VLOOKUP($A47,'[1]4. Children with disabilities'!$B$8:$BG$226,'[1]4. Children with disabilities'!X$1,FALSE)-E47)</f>
        <v>#VALUE!</v>
      </c>
      <c r="O47" s="20" t="e" vm="1">
        <f>IF(VLOOKUP($A47,'[1]4. Children with disabilities'!$B$8:$BG$226,'[1]4. Children with disabilities'!Y$1,FALSE)=#REF!,"",VLOOKUP($A47,'[1]4. Children with disabilities'!$B$8:$BG$226,'[1]4. Children with disabilities'!Y$1,FALSE))</f>
        <v>#VALUE!</v>
      </c>
      <c r="P47" s="20" t="e" vm="1">
        <f>IF(VLOOKUP($A47,'[1]4. Children with disabilities'!$B$8:$BG$226,'[1]4. Children with disabilities'!Z$1,FALSE)=F47,"",VLOOKUP($A47,'[1]4. Children with disabilities'!$B$8:$BG$226,'[1]4. Children with disabilities'!Z$1,FALSE)-F47)</f>
        <v>#VALUE!</v>
      </c>
      <c r="Q47" s="20" t="e" vm="1">
        <f>IF(VLOOKUP($A47,'[1]4. Children with disabilities'!$B$8:$BG$226,'[1]4. Children with disabilities'!AA$1,FALSE)=G47,"",VLOOKUP($A47,'[1]4. Children with disabilities'!$B$8:$BG$226,'[1]4. Children with disabilities'!AA$1,FALSE))</f>
        <v>#VALUE!</v>
      </c>
      <c r="R47" s="7" t="e" vm="1">
        <f>IF(VLOOKUP($A47,'[1]4. Children with disabilities'!$B$8:$BG$226,'[1]4. Children with disabilities'!AB$1,FALSE)=H47,"",VLOOKUP($A47,'[1]4. Children with disabilities'!$B$8:$BG$226,'[1]4. Children with disabilities'!AB$1,FALSE))</f>
        <v>#VALUE!</v>
      </c>
      <c r="S47" s="7" t="s">
        <v>284</v>
      </c>
      <c r="T47" s="47">
        <v>117.02100159451548</v>
      </c>
      <c r="U47" s="7">
        <v>2021</v>
      </c>
      <c r="V47" s="7" t="s">
        <v>442</v>
      </c>
      <c r="X47" s="7" t="s">
        <v>482</v>
      </c>
      <c r="Y47" s="7" t="b">
        <f t="shared" si="12"/>
        <v>1</v>
      </c>
      <c r="Z47" s="47">
        <f t="shared" si="1"/>
        <v>117.02100159451548</v>
      </c>
      <c r="AA47" s="20">
        <f t="shared" si="2"/>
        <v>2021</v>
      </c>
      <c r="AB47" s="20" t="str">
        <f t="shared" si="3"/>
        <v>Y0T17</v>
      </c>
      <c r="AC47" s="20">
        <f t="shared" si="4"/>
        <v>0</v>
      </c>
      <c r="AD47" s="20" t="str">
        <f t="shared" si="5"/>
        <v>Ministry of Youth Development and Empowerment, Youth at Risk, Gender Affairs, Seniors Security and Dominicans with Disabilities</v>
      </c>
      <c r="AE47" s="7" t="b">
        <f t="shared" si="6"/>
        <v>1</v>
      </c>
      <c r="AF47" s="7" t="b">
        <f t="shared" si="7"/>
        <v>1</v>
      </c>
      <c r="AG47" s="7" t="b">
        <f t="shared" si="8"/>
        <v>1</v>
      </c>
      <c r="AH47" s="7" t="b">
        <f t="shared" si="9"/>
        <v>1</v>
      </c>
      <c r="AI47" s="7" t="s">
        <v>287</v>
      </c>
      <c r="AJ47" s="7">
        <v>31.3</v>
      </c>
      <c r="AK47" s="47">
        <f t="shared" si="10"/>
        <v>31.2905593290863</v>
      </c>
      <c r="AL47" s="47">
        <f t="shared" si="11"/>
        <v>-9.4406709137011546E-3</v>
      </c>
    </row>
    <row r="48" spans="1:38" x14ac:dyDescent="0.3">
      <c r="A48" s="7" t="s">
        <v>45</v>
      </c>
      <c r="B48" s="7" t="s">
        <v>274</v>
      </c>
      <c r="C48" s="20" t="s">
        <v>5</v>
      </c>
      <c r="D48" s="7" t="s">
        <v>5</v>
      </c>
      <c r="E48" s="15" t="s">
        <v>5</v>
      </c>
      <c r="F48" s="17" t="s">
        <v>5</v>
      </c>
      <c r="G48" s="18" t="s">
        <v>5</v>
      </c>
      <c r="H48" s="19" t="s">
        <v>5</v>
      </c>
      <c r="J48" s="7" t="e" vm="1">
        <f>IF(VLOOKUP($A48,'[1]4. Children with disabilities'!$B$8:$BG$226,'[1]4. Children with disabilities'!T$1,FALSE)=C48,"",VLOOKUP($A48,'[1]4. Children with disabilities'!$B$8:$BG$226,'[1]4. Children with disabilities'!T$1,FALSE)-C48)</f>
        <v>#VALUE!</v>
      </c>
      <c r="K48" s="7" t="e" vm="1">
        <f>IF(VLOOKUP($A48,'[1]4. Children with disabilities'!$B$8:$BG$226,'[1]4. Children with disabilities'!U$1,FALSE)=D48,"",VLOOKUP($A48,'[1]4. Children with disabilities'!$B$8:$BG$226,'[1]4. Children with disabilities'!U$1,FALSE))</f>
        <v>#VALUE!</v>
      </c>
      <c r="L48" s="20" t="e" vm="1">
        <f>IF(VLOOKUP($A48,'[1]4. Children with disabilities'!$B$8:$BG$226,'[1]4. Children with disabilities'!V$1,FALSE)=#REF!,"",VLOOKUP($A48,'[1]4. Children with disabilities'!$B$8:$BG$226,'[1]4. Children with disabilities'!V$1,FALSE)-#REF!)</f>
        <v>#VALUE!</v>
      </c>
      <c r="M48" s="20" t="e" vm="1">
        <f>IF(VLOOKUP($A48,'[1]4. Children with disabilities'!$B$8:$BG$226,'[1]4. Children with disabilities'!W$1,FALSE)=#REF!,"",VLOOKUP($A48,'[1]4. Children with disabilities'!$B$8:$BG$226,'[1]4. Children with disabilities'!W$1,FALSE))</f>
        <v>#VALUE!</v>
      </c>
      <c r="N48" s="20" t="e" vm="1">
        <f>IF(VLOOKUP($A48,'[1]4. Children with disabilities'!$B$8:$BG$226,'[1]4. Children with disabilities'!X$1,FALSE)=E48,"",VLOOKUP($A48,'[1]4. Children with disabilities'!$B$8:$BG$226,'[1]4. Children with disabilities'!X$1,FALSE)-E48)</f>
        <v>#VALUE!</v>
      </c>
      <c r="O48" s="20" t="e" vm="1">
        <f>IF(VLOOKUP($A48,'[1]4. Children with disabilities'!$B$8:$BG$226,'[1]4. Children with disabilities'!Y$1,FALSE)=#REF!,"",VLOOKUP($A48,'[1]4. Children with disabilities'!$B$8:$BG$226,'[1]4. Children with disabilities'!Y$1,FALSE))</f>
        <v>#VALUE!</v>
      </c>
      <c r="P48" s="20" t="e" vm="1">
        <f>IF(VLOOKUP($A48,'[1]4. Children with disabilities'!$B$8:$BG$226,'[1]4. Children with disabilities'!Z$1,FALSE)=F48,"",VLOOKUP($A48,'[1]4. Children with disabilities'!$B$8:$BG$226,'[1]4. Children with disabilities'!Z$1,FALSE)-F48)</f>
        <v>#VALUE!</v>
      </c>
      <c r="Q48" s="20" t="e" vm="1">
        <f>IF(VLOOKUP($A48,'[1]4. Children with disabilities'!$B$8:$BG$226,'[1]4. Children with disabilities'!AA$1,FALSE)=G48,"",VLOOKUP($A48,'[1]4. Children with disabilities'!$B$8:$BG$226,'[1]4. Children with disabilities'!AA$1,FALSE))</f>
        <v>#VALUE!</v>
      </c>
      <c r="R48" s="7" t="e" vm="1">
        <f>IF(VLOOKUP($A48,'[1]4. Children with disabilities'!$B$8:$BG$226,'[1]4. Children with disabilities'!AB$1,FALSE)=H48,"",VLOOKUP($A48,'[1]4. Children with disabilities'!$B$8:$BG$226,'[1]4. Children with disabilities'!AB$1,FALSE))</f>
        <v>#VALUE!</v>
      </c>
      <c r="S48" s="7" t="s">
        <v>285</v>
      </c>
      <c r="T48" s="47">
        <v>85.089939785528415</v>
      </c>
      <c r="U48" s="7">
        <v>2011</v>
      </c>
      <c r="V48" s="7" t="s">
        <v>442</v>
      </c>
      <c r="X48" s="7" t="s">
        <v>483</v>
      </c>
      <c r="Y48" s="7" t="b">
        <f t="shared" si="12"/>
        <v>1</v>
      </c>
      <c r="Z48" s="47">
        <f t="shared" si="1"/>
        <v>85.089939785528415</v>
      </c>
      <c r="AA48" s="20">
        <f t="shared" si="2"/>
        <v>2011</v>
      </c>
      <c r="AB48" s="20" t="str">
        <f t="shared" si="3"/>
        <v>Y0T17</v>
      </c>
      <c r="AC48" s="20">
        <f t="shared" si="4"/>
        <v>0</v>
      </c>
      <c r="AD48" s="20" t="str">
        <f t="shared" si="5"/>
        <v>Comite de Derechos del Nino de Ginebra</v>
      </c>
      <c r="AE48" s="7" t="b">
        <f t="shared" si="6"/>
        <v>1</v>
      </c>
      <c r="AF48" s="7" t="b">
        <f t="shared" si="7"/>
        <v>1</v>
      </c>
      <c r="AG48" s="7" t="b">
        <f t="shared" si="8"/>
        <v>1</v>
      </c>
      <c r="AH48" s="7" t="b">
        <f t="shared" si="9"/>
        <v>1</v>
      </c>
      <c r="AI48" s="7" t="s">
        <v>288</v>
      </c>
      <c r="AJ48" s="7">
        <v>27.7</v>
      </c>
      <c r="AK48" s="47">
        <f t="shared" si="10"/>
        <v>27.745582179519225</v>
      </c>
      <c r="AL48" s="47">
        <f t="shared" si="11"/>
        <v>4.5582179519225718E-2</v>
      </c>
    </row>
    <row r="49" spans="1:38" x14ac:dyDescent="0.3">
      <c r="A49" s="7" t="s">
        <v>46</v>
      </c>
      <c r="B49" s="7" t="s">
        <v>275</v>
      </c>
      <c r="C49" s="40" t="s">
        <v>5</v>
      </c>
      <c r="D49" s="7" t="s">
        <v>5</v>
      </c>
      <c r="E49" s="15" t="s">
        <v>5</v>
      </c>
      <c r="F49" s="17" t="s">
        <v>5</v>
      </c>
      <c r="G49" s="18" t="s">
        <v>5</v>
      </c>
      <c r="H49" s="19" t="s">
        <v>5</v>
      </c>
      <c r="J49" s="7" t="e" vm="1">
        <f>IF(VLOOKUP($A49,'[1]4. Children with disabilities'!$B$8:$BG$226,'[1]4. Children with disabilities'!T$1,FALSE)=C49,"",VLOOKUP($A49,'[1]4. Children with disabilities'!$B$8:$BG$226,'[1]4. Children with disabilities'!T$1,FALSE)-C49)</f>
        <v>#VALUE!</v>
      </c>
      <c r="K49" s="7" t="e" vm="1">
        <f>IF(VLOOKUP($A49,'[1]4. Children with disabilities'!$B$8:$BG$226,'[1]4. Children with disabilities'!U$1,FALSE)=D49,"",VLOOKUP($A49,'[1]4. Children with disabilities'!$B$8:$BG$226,'[1]4. Children with disabilities'!U$1,FALSE))</f>
        <v>#VALUE!</v>
      </c>
      <c r="L49" s="20" t="e" vm="1">
        <f>IF(VLOOKUP($A49,'[1]4. Children with disabilities'!$B$8:$BG$226,'[1]4. Children with disabilities'!V$1,FALSE)=#REF!,"",VLOOKUP($A49,'[1]4. Children with disabilities'!$B$8:$BG$226,'[1]4. Children with disabilities'!V$1,FALSE)-#REF!)</f>
        <v>#VALUE!</v>
      </c>
      <c r="M49" s="20" t="e" vm="1">
        <f>IF(VLOOKUP($A49,'[1]4. Children with disabilities'!$B$8:$BG$226,'[1]4. Children with disabilities'!W$1,FALSE)=#REF!,"",VLOOKUP($A49,'[1]4. Children with disabilities'!$B$8:$BG$226,'[1]4. Children with disabilities'!W$1,FALSE))</f>
        <v>#VALUE!</v>
      </c>
      <c r="N49" s="20" t="e" vm="1">
        <f>IF(VLOOKUP($A49,'[1]4. Children with disabilities'!$B$8:$BG$226,'[1]4. Children with disabilities'!X$1,FALSE)=E49,"",VLOOKUP($A49,'[1]4. Children with disabilities'!$B$8:$BG$226,'[1]4. Children with disabilities'!X$1,FALSE)-E49)</f>
        <v>#VALUE!</v>
      </c>
      <c r="O49" s="20" t="e" vm="1">
        <f>IF(VLOOKUP($A49,'[1]4. Children with disabilities'!$B$8:$BG$226,'[1]4. Children with disabilities'!Y$1,FALSE)=#REF!,"",VLOOKUP($A49,'[1]4. Children with disabilities'!$B$8:$BG$226,'[1]4. Children with disabilities'!Y$1,FALSE))</f>
        <v>#VALUE!</v>
      </c>
      <c r="P49" s="20" t="e" vm="1">
        <f>IF(VLOOKUP($A49,'[1]4. Children with disabilities'!$B$8:$BG$226,'[1]4. Children with disabilities'!Z$1,FALSE)=F49,"",VLOOKUP($A49,'[1]4. Children with disabilities'!$B$8:$BG$226,'[1]4. Children with disabilities'!Z$1,FALSE)-F49)</f>
        <v>#VALUE!</v>
      </c>
      <c r="Q49" s="20" t="e" vm="1">
        <f>IF(VLOOKUP($A49,'[1]4. Children with disabilities'!$B$8:$BG$226,'[1]4. Children with disabilities'!AA$1,FALSE)=G49,"",VLOOKUP($A49,'[1]4. Children with disabilities'!$B$8:$BG$226,'[1]4. Children with disabilities'!AA$1,FALSE))</f>
        <v>#VALUE!</v>
      </c>
      <c r="R49" s="7" t="e" vm="1">
        <f>IF(VLOOKUP($A49,'[1]4. Children with disabilities'!$B$8:$BG$226,'[1]4. Children with disabilities'!AB$1,FALSE)=H49,"",VLOOKUP($A49,'[1]4. Children with disabilities'!$B$8:$BG$226,'[1]4. Children with disabilities'!AB$1,FALSE))</f>
        <v>#VALUE!</v>
      </c>
      <c r="S49" s="7" t="s">
        <v>286</v>
      </c>
      <c r="T49" s="47">
        <v>28.179583373838604</v>
      </c>
      <c r="U49" s="7">
        <v>2021</v>
      </c>
      <c r="V49" s="7" t="s">
        <v>442</v>
      </c>
      <c r="X49" s="7" t="s">
        <v>484</v>
      </c>
      <c r="Y49" s="7" t="b">
        <f t="shared" si="12"/>
        <v>1</v>
      </c>
      <c r="Z49" s="47">
        <f t="shared" si="1"/>
        <v>28.179583373838604</v>
      </c>
      <c r="AA49" s="20">
        <f t="shared" si="2"/>
        <v>2021</v>
      </c>
      <c r="AB49" s="20" t="str">
        <f t="shared" si="3"/>
        <v>Y0T17</v>
      </c>
      <c r="AC49" s="20">
        <f t="shared" si="4"/>
        <v>0</v>
      </c>
      <c r="AD49" s="20" t="str">
        <f t="shared" si="5"/>
        <v>Ministerio de Inclusión Económica y Social</v>
      </c>
      <c r="AE49" s="7" t="b">
        <f t="shared" si="6"/>
        <v>1</v>
      </c>
      <c r="AF49" s="7" t="b">
        <f t="shared" si="7"/>
        <v>1</v>
      </c>
      <c r="AG49" s="7" t="b">
        <f t="shared" si="8"/>
        <v>1</v>
      </c>
      <c r="AH49" s="7" t="b">
        <f t="shared" si="9"/>
        <v>1</v>
      </c>
      <c r="AI49" s="7" t="s">
        <v>290</v>
      </c>
      <c r="AJ49" s="7">
        <v>23.4</v>
      </c>
      <c r="AK49" s="47">
        <f t="shared" si="10"/>
        <v>23.424190800681433</v>
      </c>
      <c r="AL49" s="47">
        <f t="shared" si="11"/>
        <v>2.4190800681434865E-2</v>
      </c>
    </row>
    <row r="50" spans="1:38" x14ac:dyDescent="0.3">
      <c r="A50" s="7" t="s">
        <v>43</v>
      </c>
      <c r="B50" s="7" t="s">
        <v>272</v>
      </c>
      <c r="C50" s="20">
        <v>72.987164762481072</v>
      </c>
      <c r="D50" s="7" t="s">
        <v>5</v>
      </c>
      <c r="E50" s="15">
        <v>2016</v>
      </c>
      <c r="F50" s="17" t="s">
        <v>442</v>
      </c>
      <c r="G50" s="18"/>
      <c r="H50" s="19" t="s">
        <v>475</v>
      </c>
      <c r="J50" s="7" t="e" vm="1">
        <f>IF(VLOOKUP($A50,'[1]4. Children with disabilities'!$B$8:$BG$226,'[1]4. Children with disabilities'!T$1,FALSE)=C50,"",VLOOKUP($A50,'[1]4. Children with disabilities'!$B$8:$BG$226,'[1]4. Children with disabilities'!T$1,FALSE)-C50)</f>
        <v>#VALUE!</v>
      </c>
      <c r="K50" s="7" t="e" vm="1">
        <f>IF(VLOOKUP($A50,'[1]4. Children with disabilities'!$B$8:$BG$226,'[1]4. Children with disabilities'!U$1,FALSE)=D50,"",VLOOKUP($A50,'[1]4. Children with disabilities'!$B$8:$BG$226,'[1]4. Children with disabilities'!U$1,FALSE))</f>
        <v>#VALUE!</v>
      </c>
      <c r="L50" s="20" t="e" vm="1">
        <f>IF(VLOOKUP($A50,'[1]4. Children with disabilities'!$B$8:$BG$226,'[1]4. Children with disabilities'!V$1,FALSE)=#REF!,"",VLOOKUP($A50,'[1]4. Children with disabilities'!$B$8:$BG$226,'[1]4. Children with disabilities'!V$1,FALSE)-#REF!)</f>
        <v>#VALUE!</v>
      </c>
      <c r="M50" s="20" t="e" vm="1">
        <f>IF(VLOOKUP($A50,'[1]4. Children with disabilities'!$B$8:$BG$226,'[1]4. Children with disabilities'!W$1,FALSE)=#REF!,"",VLOOKUP($A50,'[1]4. Children with disabilities'!$B$8:$BG$226,'[1]4. Children with disabilities'!W$1,FALSE))</f>
        <v>#VALUE!</v>
      </c>
      <c r="N50" s="20" t="e" vm="1">
        <f>IF(VLOOKUP($A50,'[1]4. Children with disabilities'!$B$8:$BG$226,'[1]4. Children with disabilities'!X$1,FALSE)=E50,"",VLOOKUP($A50,'[1]4. Children with disabilities'!$B$8:$BG$226,'[1]4. Children with disabilities'!X$1,FALSE)-E50)</f>
        <v>#VALUE!</v>
      </c>
      <c r="O50" s="20" t="e" vm="1">
        <f>IF(VLOOKUP($A50,'[1]4. Children with disabilities'!$B$8:$BG$226,'[1]4. Children with disabilities'!Y$1,FALSE)=#REF!,"",VLOOKUP($A50,'[1]4. Children with disabilities'!$B$8:$BG$226,'[1]4. Children with disabilities'!Y$1,FALSE))</f>
        <v>#VALUE!</v>
      </c>
      <c r="P50" s="20" t="e" vm="1">
        <f>IF(VLOOKUP($A50,'[1]4. Children with disabilities'!$B$8:$BG$226,'[1]4. Children with disabilities'!Z$1,FALSE)=F50,"",VLOOKUP($A50,'[1]4. Children with disabilities'!$B$8:$BG$226,'[1]4. Children with disabilities'!Z$1,FALSE)-F50)</f>
        <v>#VALUE!</v>
      </c>
      <c r="Q50" s="20" t="e" vm="1">
        <f>IF(VLOOKUP($A50,'[1]4. Children with disabilities'!$B$8:$BG$226,'[1]4. Children with disabilities'!AA$1,FALSE)=G50,"",VLOOKUP($A50,'[1]4. Children with disabilities'!$B$8:$BG$226,'[1]4. Children with disabilities'!AA$1,FALSE))</f>
        <v>#VALUE!</v>
      </c>
      <c r="R50" s="7" t="e" vm="1">
        <f>IF(VLOOKUP($A50,'[1]4. Children with disabilities'!$B$8:$BG$226,'[1]4. Children with disabilities'!AB$1,FALSE)=H50,"",VLOOKUP($A50,'[1]4. Children with disabilities'!$B$8:$BG$226,'[1]4. Children with disabilities'!AB$1,FALSE))</f>
        <v>#VALUE!</v>
      </c>
      <c r="S50" s="7" t="s">
        <v>287</v>
      </c>
      <c r="T50" s="47">
        <v>31.2905593290863</v>
      </c>
      <c r="U50" s="7">
        <v>2021</v>
      </c>
      <c r="V50" s="7" t="s">
        <v>442</v>
      </c>
      <c r="X50" s="7" t="s">
        <v>485</v>
      </c>
      <c r="Y50" s="7" t="b">
        <f t="shared" si="12"/>
        <v>1</v>
      </c>
      <c r="Z50" s="47">
        <f t="shared" si="1"/>
        <v>31.2905593290863</v>
      </c>
      <c r="AA50" s="20">
        <f t="shared" si="2"/>
        <v>2021</v>
      </c>
      <c r="AB50" s="20" t="str">
        <f t="shared" si="3"/>
        <v>Y0T17</v>
      </c>
      <c r="AC50" s="20">
        <f t="shared" si="4"/>
        <v>0</v>
      </c>
      <c r="AD50" s="20" t="str">
        <f t="shared" si="5"/>
        <v>MOSS Administrative records</v>
      </c>
      <c r="AE50" s="7" t="b">
        <f t="shared" si="6"/>
        <v>1</v>
      </c>
      <c r="AF50" s="7" t="b">
        <f t="shared" si="7"/>
        <v>1</v>
      </c>
      <c r="AG50" s="7" t="b">
        <f t="shared" si="8"/>
        <v>1</v>
      </c>
      <c r="AH50" s="7" t="b">
        <f t="shared" si="9"/>
        <v>1</v>
      </c>
      <c r="AI50" s="7" t="s">
        <v>292</v>
      </c>
      <c r="AJ50" s="7">
        <v>343.4</v>
      </c>
      <c r="AK50" s="47">
        <f t="shared" si="10"/>
        <v>343.4073947318272</v>
      </c>
      <c r="AL50" s="47">
        <f t="shared" si="11"/>
        <v>7.3947318272189477E-3</v>
      </c>
    </row>
    <row r="51" spans="1:38" x14ac:dyDescent="0.3">
      <c r="A51" s="7" t="s">
        <v>44</v>
      </c>
      <c r="B51" s="7" t="s">
        <v>273</v>
      </c>
      <c r="C51" s="20" t="s">
        <v>5</v>
      </c>
      <c r="D51" s="7" t="s">
        <v>5</v>
      </c>
      <c r="E51" s="15" t="s">
        <v>5</v>
      </c>
      <c r="F51" s="17" t="s">
        <v>5</v>
      </c>
      <c r="G51" s="18" t="s">
        <v>5</v>
      </c>
      <c r="H51" s="19" t="s">
        <v>5</v>
      </c>
      <c r="J51" s="7" t="e" vm="1">
        <f>IF(VLOOKUP($A51,'[1]4. Children with disabilities'!$B$8:$BG$226,'[1]4. Children with disabilities'!T$1,FALSE)=C51,"",VLOOKUP($A51,'[1]4. Children with disabilities'!$B$8:$BG$226,'[1]4. Children with disabilities'!T$1,FALSE)-C51)</f>
        <v>#VALUE!</v>
      </c>
      <c r="K51" s="7" t="e" vm="1">
        <f>IF(VLOOKUP($A51,'[1]4. Children with disabilities'!$B$8:$BG$226,'[1]4. Children with disabilities'!U$1,FALSE)=D51,"",VLOOKUP($A51,'[1]4. Children with disabilities'!$B$8:$BG$226,'[1]4. Children with disabilities'!U$1,FALSE))</f>
        <v>#VALUE!</v>
      </c>
      <c r="L51" s="20" t="e" vm="1">
        <f>IF(VLOOKUP($A51,'[1]4. Children with disabilities'!$B$8:$BG$226,'[1]4. Children with disabilities'!V$1,FALSE)=#REF!,"",VLOOKUP($A51,'[1]4. Children with disabilities'!$B$8:$BG$226,'[1]4. Children with disabilities'!V$1,FALSE)-#REF!)</f>
        <v>#VALUE!</v>
      </c>
      <c r="M51" s="20" t="e" vm="1">
        <f>IF(VLOOKUP($A51,'[1]4. Children with disabilities'!$B$8:$BG$226,'[1]4. Children with disabilities'!W$1,FALSE)=#REF!,"",VLOOKUP($A51,'[1]4. Children with disabilities'!$B$8:$BG$226,'[1]4. Children with disabilities'!W$1,FALSE))</f>
        <v>#VALUE!</v>
      </c>
      <c r="N51" s="20" t="e" vm="1">
        <f>IF(VLOOKUP($A51,'[1]4. Children with disabilities'!$B$8:$BG$226,'[1]4. Children with disabilities'!X$1,FALSE)=E51,"",VLOOKUP($A51,'[1]4. Children with disabilities'!$B$8:$BG$226,'[1]4. Children with disabilities'!X$1,FALSE)-E51)</f>
        <v>#VALUE!</v>
      </c>
      <c r="O51" s="20" t="e" vm="1">
        <f>IF(VLOOKUP($A51,'[1]4. Children with disabilities'!$B$8:$BG$226,'[1]4. Children with disabilities'!Y$1,FALSE)=#REF!,"",VLOOKUP($A51,'[1]4. Children with disabilities'!$B$8:$BG$226,'[1]4. Children with disabilities'!Y$1,FALSE))</f>
        <v>#VALUE!</v>
      </c>
      <c r="P51" s="20" t="e" vm="1">
        <f>IF(VLOOKUP($A51,'[1]4. Children with disabilities'!$B$8:$BG$226,'[1]4. Children with disabilities'!Z$1,FALSE)=F51,"",VLOOKUP($A51,'[1]4. Children with disabilities'!$B$8:$BG$226,'[1]4. Children with disabilities'!Z$1,FALSE)-F51)</f>
        <v>#VALUE!</v>
      </c>
      <c r="Q51" s="20" t="e" vm="1">
        <f>IF(VLOOKUP($A51,'[1]4. Children with disabilities'!$B$8:$BG$226,'[1]4. Children with disabilities'!AA$1,FALSE)=G51,"",VLOOKUP($A51,'[1]4. Children with disabilities'!$B$8:$BG$226,'[1]4. Children with disabilities'!AA$1,FALSE))</f>
        <v>#VALUE!</v>
      </c>
      <c r="R51" s="7" t="e" vm="1">
        <f>IF(VLOOKUP($A51,'[1]4. Children with disabilities'!$B$8:$BG$226,'[1]4. Children with disabilities'!AB$1,FALSE)=H51,"",VLOOKUP($A51,'[1]4. Children with disabilities'!$B$8:$BG$226,'[1]4. Children with disabilities'!AB$1,FALSE))</f>
        <v>#VALUE!</v>
      </c>
      <c r="S51" s="7" t="s">
        <v>288</v>
      </c>
      <c r="T51" s="47">
        <v>27.745582179519225</v>
      </c>
      <c r="U51" s="7">
        <v>2020</v>
      </c>
      <c r="V51" s="7" t="s">
        <v>442</v>
      </c>
      <c r="X51" s="7" t="s">
        <v>486</v>
      </c>
      <c r="Y51" s="7" t="b">
        <f t="shared" si="12"/>
        <v>1</v>
      </c>
      <c r="Z51" s="47">
        <f t="shared" si="1"/>
        <v>27.745582179519225</v>
      </c>
      <c r="AA51" s="20">
        <f t="shared" si="2"/>
        <v>2020</v>
      </c>
      <c r="AB51" s="20" t="str">
        <f t="shared" si="3"/>
        <v>Y0T17</v>
      </c>
      <c r="AC51" s="20">
        <f t="shared" si="4"/>
        <v>0</v>
      </c>
      <c r="AD51" s="20" t="str">
        <f t="shared" si="5"/>
        <v>Prontuario Estadístico 2020, Sistema de Información para la Infancia, SIPI (ISNA)</v>
      </c>
      <c r="AE51" s="7" t="b">
        <f t="shared" si="6"/>
        <v>1</v>
      </c>
      <c r="AF51" s="7" t="b">
        <f t="shared" si="7"/>
        <v>1</v>
      </c>
      <c r="AG51" s="7" t="b">
        <f t="shared" si="8"/>
        <v>1</v>
      </c>
      <c r="AH51" s="7" t="b">
        <f t="shared" si="9"/>
        <v>1</v>
      </c>
      <c r="AI51" s="7" t="s">
        <v>294</v>
      </c>
      <c r="AJ51" s="7">
        <v>44.2</v>
      </c>
      <c r="AK51" s="47">
        <f t="shared" si="10"/>
        <v>44.21592108128025</v>
      </c>
      <c r="AL51" s="47">
        <f t="shared" si="11"/>
        <v>1.5921081280247051E-2</v>
      </c>
    </row>
    <row r="52" spans="1:38" x14ac:dyDescent="0.3">
      <c r="A52" s="7" t="s">
        <v>36</v>
      </c>
      <c r="B52" s="7" t="s">
        <v>267</v>
      </c>
      <c r="C52" s="40">
        <v>203.91936260324437</v>
      </c>
      <c r="D52" s="7" t="s">
        <v>5</v>
      </c>
      <c r="E52" s="15">
        <v>2021</v>
      </c>
      <c r="F52" s="17" t="s">
        <v>442</v>
      </c>
      <c r="G52" s="18"/>
      <c r="H52" s="19" t="s">
        <v>470</v>
      </c>
      <c r="J52" s="7" t="e" vm="1">
        <f>IF(VLOOKUP($A52,'[1]4. Children with disabilities'!$B$8:$BG$226,'[1]4. Children with disabilities'!T$1,FALSE)=C52,"",VLOOKUP($A52,'[1]4. Children with disabilities'!$B$8:$BG$226,'[1]4. Children with disabilities'!T$1,FALSE)-C52)</f>
        <v>#VALUE!</v>
      </c>
      <c r="K52" s="7" t="e" vm="1">
        <f>IF(VLOOKUP($A52,'[1]4. Children with disabilities'!$B$8:$BG$226,'[1]4. Children with disabilities'!U$1,FALSE)=D52,"",VLOOKUP($A52,'[1]4. Children with disabilities'!$B$8:$BG$226,'[1]4. Children with disabilities'!U$1,FALSE))</f>
        <v>#VALUE!</v>
      </c>
      <c r="L52" s="20" t="e" vm="1">
        <f>IF(VLOOKUP($A52,'[1]4. Children with disabilities'!$B$8:$BG$226,'[1]4. Children with disabilities'!V$1,FALSE)=#REF!,"",VLOOKUP($A52,'[1]4. Children with disabilities'!$B$8:$BG$226,'[1]4. Children with disabilities'!V$1,FALSE)-#REF!)</f>
        <v>#VALUE!</v>
      </c>
      <c r="M52" s="20" t="e" vm="1">
        <f>IF(VLOOKUP($A52,'[1]4. Children with disabilities'!$B$8:$BG$226,'[1]4. Children with disabilities'!W$1,FALSE)=#REF!,"",VLOOKUP($A52,'[1]4. Children with disabilities'!$B$8:$BG$226,'[1]4. Children with disabilities'!W$1,FALSE))</f>
        <v>#VALUE!</v>
      </c>
      <c r="N52" s="20" t="e" vm="1">
        <f>IF(VLOOKUP($A52,'[1]4. Children with disabilities'!$B$8:$BG$226,'[1]4. Children with disabilities'!X$1,FALSE)=E52,"",VLOOKUP($A52,'[1]4. Children with disabilities'!$B$8:$BG$226,'[1]4. Children with disabilities'!X$1,FALSE)-E52)</f>
        <v>#VALUE!</v>
      </c>
      <c r="O52" s="20" t="e" vm="1">
        <f>IF(VLOOKUP($A52,'[1]4. Children with disabilities'!$B$8:$BG$226,'[1]4. Children with disabilities'!Y$1,FALSE)=#REF!,"",VLOOKUP($A52,'[1]4. Children with disabilities'!$B$8:$BG$226,'[1]4. Children with disabilities'!Y$1,FALSE))</f>
        <v>#VALUE!</v>
      </c>
      <c r="P52" s="20" t="e" vm="1">
        <f>IF(VLOOKUP($A52,'[1]4. Children with disabilities'!$B$8:$BG$226,'[1]4. Children with disabilities'!Z$1,FALSE)=F52,"",VLOOKUP($A52,'[1]4. Children with disabilities'!$B$8:$BG$226,'[1]4. Children with disabilities'!Z$1,FALSE)-F52)</f>
        <v>#VALUE!</v>
      </c>
      <c r="Q52" s="20" t="e" vm="1">
        <f>IF(VLOOKUP($A52,'[1]4. Children with disabilities'!$B$8:$BG$226,'[1]4. Children with disabilities'!AA$1,FALSE)=G52,"",VLOOKUP($A52,'[1]4. Children with disabilities'!$B$8:$BG$226,'[1]4. Children with disabilities'!AA$1,FALSE))</f>
        <v>#VALUE!</v>
      </c>
      <c r="R52" s="7" t="e" vm="1">
        <f>IF(VLOOKUP($A52,'[1]4. Children with disabilities'!$B$8:$BG$226,'[1]4. Children with disabilities'!AB$1,FALSE)=H52,"",VLOOKUP($A52,'[1]4. Children with disabilities'!$B$8:$BG$226,'[1]4. Children with disabilities'!AB$1,FALSE))</f>
        <v>#VALUE!</v>
      </c>
      <c r="S52" s="7" t="s">
        <v>290</v>
      </c>
      <c r="T52" s="47">
        <v>23.424190800681433</v>
      </c>
      <c r="U52" s="7">
        <v>2010</v>
      </c>
      <c r="V52" s="7" t="s">
        <v>442</v>
      </c>
      <c r="X52" s="7" t="s">
        <v>487</v>
      </c>
      <c r="Y52" s="7" t="b">
        <f t="shared" si="12"/>
        <v>1</v>
      </c>
      <c r="Z52" s="47">
        <f t="shared" si="1"/>
        <v>23.424190800681433</v>
      </c>
      <c r="AA52" s="20">
        <f t="shared" si="2"/>
        <v>2010</v>
      </c>
      <c r="AB52" s="20" t="str">
        <f t="shared" si="3"/>
        <v>Y0T17</v>
      </c>
      <c r="AC52" s="20">
        <f t="shared" si="4"/>
        <v>0</v>
      </c>
      <c r="AD52" s="20" t="str">
        <f t="shared" si="5"/>
        <v>MoLHW as cited in Fourth Periodic Report of States Parties to the CRC</v>
      </c>
      <c r="AE52" s="7" t="b">
        <f t="shared" si="6"/>
        <v>1</v>
      </c>
      <c r="AF52" s="7" t="b">
        <f t="shared" si="7"/>
        <v>1</v>
      </c>
      <c r="AG52" s="7" t="b">
        <f t="shared" si="8"/>
        <v>1</v>
      </c>
      <c r="AH52" s="7" t="b">
        <f t="shared" si="9"/>
        <v>1</v>
      </c>
      <c r="AI52" s="7" t="s">
        <v>297</v>
      </c>
      <c r="AJ52" s="7">
        <v>49.9</v>
      </c>
      <c r="AK52" s="47">
        <f t="shared" si="10"/>
        <v>49.852508554237268</v>
      </c>
      <c r="AL52" s="47">
        <f t="shared" si="11"/>
        <v>-4.7491445762730677E-2</v>
      </c>
    </row>
    <row r="53" spans="1:38" x14ac:dyDescent="0.3">
      <c r="A53" s="7" t="s">
        <v>47</v>
      </c>
      <c r="B53" s="7" t="s">
        <v>276</v>
      </c>
      <c r="C53" s="40">
        <v>316.13908603894635</v>
      </c>
      <c r="D53" s="7" t="s">
        <v>5</v>
      </c>
      <c r="E53" s="15">
        <v>2014</v>
      </c>
      <c r="F53" s="17" t="s">
        <v>442</v>
      </c>
      <c r="G53" s="18"/>
      <c r="H53" s="19" t="s">
        <v>476</v>
      </c>
      <c r="J53" s="7" t="e" vm="1">
        <f>IF(VLOOKUP($A53,'[1]4. Children with disabilities'!$B$8:$BG$226,'[1]4. Children with disabilities'!T$1,FALSE)=C53,"",VLOOKUP($A53,'[1]4. Children with disabilities'!$B$8:$BG$226,'[1]4. Children with disabilities'!T$1,FALSE)-C53)</f>
        <v>#VALUE!</v>
      </c>
      <c r="K53" s="7" t="e" vm="1">
        <f>IF(VLOOKUP($A53,'[1]4. Children with disabilities'!$B$8:$BG$226,'[1]4. Children with disabilities'!U$1,FALSE)=D53,"",VLOOKUP($A53,'[1]4. Children with disabilities'!$B$8:$BG$226,'[1]4. Children with disabilities'!U$1,FALSE))</f>
        <v>#VALUE!</v>
      </c>
      <c r="L53" s="20" t="e" vm="1">
        <f>IF(VLOOKUP($A53,'[1]4. Children with disabilities'!$B$8:$BG$226,'[1]4. Children with disabilities'!V$1,FALSE)=#REF!,"",VLOOKUP($A53,'[1]4. Children with disabilities'!$B$8:$BG$226,'[1]4. Children with disabilities'!V$1,FALSE)-#REF!)</f>
        <v>#VALUE!</v>
      </c>
      <c r="M53" s="20" t="e" vm="1">
        <f>IF(VLOOKUP($A53,'[1]4. Children with disabilities'!$B$8:$BG$226,'[1]4. Children with disabilities'!W$1,FALSE)=#REF!,"",VLOOKUP($A53,'[1]4. Children with disabilities'!$B$8:$BG$226,'[1]4. Children with disabilities'!W$1,FALSE))</f>
        <v>#VALUE!</v>
      </c>
      <c r="N53" s="20" t="e" vm="1">
        <f>IF(VLOOKUP($A53,'[1]4. Children with disabilities'!$B$8:$BG$226,'[1]4. Children with disabilities'!X$1,FALSE)=E53,"",VLOOKUP($A53,'[1]4. Children with disabilities'!$B$8:$BG$226,'[1]4. Children with disabilities'!X$1,FALSE)-E53)</f>
        <v>#VALUE!</v>
      </c>
      <c r="O53" s="20" t="e" vm="1">
        <f>IF(VLOOKUP($A53,'[1]4. Children with disabilities'!$B$8:$BG$226,'[1]4. Children with disabilities'!Y$1,FALSE)=#REF!,"",VLOOKUP($A53,'[1]4. Children with disabilities'!$B$8:$BG$226,'[1]4. Children with disabilities'!Y$1,FALSE))</f>
        <v>#VALUE!</v>
      </c>
      <c r="P53" s="20" t="e" vm="1">
        <f>IF(VLOOKUP($A53,'[1]4. Children with disabilities'!$B$8:$BG$226,'[1]4. Children with disabilities'!Z$1,FALSE)=F53,"",VLOOKUP($A53,'[1]4. Children with disabilities'!$B$8:$BG$226,'[1]4. Children with disabilities'!Z$1,FALSE)-F53)</f>
        <v>#VALUE!</v>
      </c>
      <c r="Q53" s="20" t="e" vm="1">
        <f>IF(VLOOKUP($A53,'[1]4. Children with disabilities'!$B$8:$BG$226,'[1]4. Children with disabilities'!AA$1,FALSE)=G53,"",VLOOKUP($A53,'[1]4. Children with disabilities'!$B$8:$BG$226,'[1]4. Children with disabilities'!AA$1,FALSE))</f>
        <v>#VALUE!</v>
      </c>
      <c r="R53" s="7" t="e" vm="1">
        <f>IF(VLOOKUP($A53,'[1]4. Children with disabilities'!$B$8:$BG$226,'[1]4. Children with disabilities'!AB$1,FALSE)=H53,"",VLOOKUP($A53,'[1]4. Children with disabilities'!$B$8:$BG$226,'[1]4. Children with disabilities'!AB$1,FALSE))</f>
        <v>#VALUE!</v>
      </c>
      <c r="S53" s="7" t="s">
        <v>291</v>
      </c>
      <c r="T53" s="47">
        <v>535.42860614406356</v>
      </c>
      <c r="U53" s="7">
        <v>2009</v>
      </c>
      <c r="V53" s="7" t="s">
        <v>442</v>
      </c>
      <c r="X53" s="7" t="s">
        <v>505</v>
      </c>
      <c r="Y53" s="7" t="b">
        <f t="shared" si="12"/>
        <v>0</v>
      </c>
      <c r="Z53" s="47">
        <f t="shared" si="1"/>
        <v>0</v>
      </c>
      <c r="AA53" s="20">
        <f t="shared" si="2"/>
        <v>0</v>
      </c>
      <c r="AB53" s="20">
        <f t="shared" si="3"/>
        <v>0</v>
      </c>
      <c r="AC53" s="20">
        <f t="shared" si="4"/>
        <v>0</v>
      </c>
      <c r="AD53" s="20">
        <f t="shared" si="5"/>
        <v>0</v>
      </c>
      <c r="AE53" s="7" t="b">
        <f t="shared" si="6"/>
        <v>0</v>
      </c>
      <c r="AF53" s="7" t="b">
        <f t="shared" si="7"/>
        <v>0</v>
      </c>
      <c r="AG53" s="7" t="b">
        <f t="shared" si="8"/>
        <v>1</v>
      </c>
      <c r="AH53" s="7" t="b">
        <f t="shared" si="9"/>
        <v>0</v>
      </c>
      <c r="AI53" s="7" t="s">
        <v>299</v>
      </c>
      <c r="AJ53" s="7">
        <v>53.3</v>
      </c>
      <c r="AK53" s="47">
        <f t="shared" si="10"/>
        <v>53.296722038407751</v>
      </c>
      <c r="AL53" s="47">
        <f t="shared" si="11"/>
        <v>-3.27796159224647E-3</v>
      </c>
    </row>
    <row r="54" spans="1:38" x14ac:dyDescent="0.3">
      <c r="A54" s="7" t="s">
        <v>51</v>
      </c>
      <c r="B54" s="7" t="s">
        <v>279</v>
      </c>
      <c r="C54" s="20">
        <v>19.045485587971626</v>
      </c>
      <c r="D54" s="7" t="s">
        <v>5</v>
      </c>
      <c r="E54" s="15">
        <v>2016</v>
      </c>
      <c r="F54" s="17" t="s">
        <v>442</v>
      </c>
      <c r="G54" s="18"/>
      <c r="H54" s="19" t="s">
        <v>478</v>
      </c>
      <c r="J54" s="7" t="e" vm="1">
        <f>IF(VLOOKUP($A54,'[1]4. Children with disabilities'!$B$8:$BG$226,'[1]4. Children with disabilities'!T$1,FALSE)=C54,"",VLOOKUP($A54,'[1]4. Children with disabilities'!$B$8:$BG$226,'[1]4. Children with disabilities'!T$1,FALSE)-C54)</f>
        <v>#VALUE!</v>
      </c>
      <c r="K54" s="7" t="e" vm="1">
        <f>IF(VLOOKUP($A54,'[1]4. Children with disabilities'!$B$8:$BG$226,'[1]4. Children with disabilities'!U$1,FALSE)=D54,"",VLOOKUP($A54,'[1]4. Children with disabilities'!$B$8:$BG$226,'[1]4. Children with disabilities'!U$1,FALSE))</f>
        <v>#VALUE!</v>
      </c>
      <c r="L54" s="20" t="e" vm="1">
        <f>IF(VLOOKUP($A54,'[1]4. Children with disabilities'!$B$8:$BG$226,'[1]4. Children with disabilities'!V$1,FALSE)=#REF!,"",VLOOKUP($A54,'[1]4. Children with disabilities'!$B$8:$BG$226,'[1]4. Children with disabilities'!V$1,FALSE)-#REF!)</f>
        <v>#VALUE!</v>
      </c>
      <c r="M54" s="20" t="e" vm="1">
        <f>IF(VLOOKUP($A54,'[1]4. Children with disabilities'!$B$8:$BG$226,'[1]4. Children with disabilities'!W$1,FALSE)=#REF!,"",VLOOKUP($A54,'[1]4. Children with disabilities'!$B$8:$BG$226,'[1]4. Children with disabilities'!W$1,FALSE))</f>
        <v>#VALUE!</v>
      </c>
      <c r="N54" s="20" t="e" vm="1">
        <f>IF(VLOOKUP($A54,'[1]4. Children with disabilities'!$B$8:$BG$226,'[1]4. Children with disabilities'!X$1,FALSE)=E54,"",VLOOKUP($A54,'[1]4. Children with disabilities'!$B$8:$BG$226,'[1]4. Children with disabilities'!X$1,FALSE)-E54)</f>
        <v>#VALUE!</v>
      </c>
      <c r="O54" s="20" t="e" vm="1">
        <f>IF(VLOOKUP($A54,'[1]4. Children with disabilities'!$B$8:$BG$226,'[1]4. Children with disabilities'!Y$1,FALSE)=#REF!,"",VLOOKUP($A54,'[1]4. Children with disabilities'!$B$8:$BG$226,'[1]4. Children with disabilities'!Y$1,FALSE))</f>
        <v>#VALUE!</v>
      </c>
      <c r="P54" s="20" t="e" vm="1">
        <f>IF(VLOOKUP($A54,'[1]4. Children with disabilities'!$B$8:$BG$226,'[1]4. Children with disabilities'!Z$1,FALSE)=F54,"",VLOOKUP($A54,'[1]4. Children with disabilities'!$B$8:$BG$226,'[1]4. Children with disabilities'!Z$1,FALSE)-F54)</f>
        <v>#VALUE!</v>
      </c>
      <c r="Q54" s="20" t="e" vm="1">
        <f>IF(VLOOKUP($A54,'[1]4. Children with disabilities'!$B$8:$BG$226,'[1]4. Children with disabilities'!AA$1,FALSE)=G54,"",VLOOKUP($A54,'[1]4. Children with disabilities'!$B$8:$BG$226,'[1]4. Children with disabilities'!AA$1,FALSE))</f>
        <v>#VALUE!</v>
      </c>
      <c r="R54" s="7" t="e" vm="1">
        <f>IF(VLOOKUP($A54,'[1]4. Children with disabilities'!$B$8:$BG$226,'[1]4. Children with disabilities'!AB$1,FALSE)=H54,"",VLOOKUP($A54,'[1]4. Children with disabilities'!$B$8:$BG$226,'[1]4. Children with disabilities'!AB$1,FALSE))</f>
        <v>#VALUE!</v>
      </c>
      <c r="S54" s="7" t="s">
        <v>292</v>
      </c>
      <c r="T54" s="47">
        <v>343.4073947318272</v>
      </c>
      <c r="U54" s="7">
        <v>2020</v>
      </c>
      <c r="V54" s="7" t="s">
        <v>442</v>
      </c>
      <c r="X54" s="7" t="s">
        <v>488</v>
      </c>
      <c r="Y54" s="7" t="b">
        <f t="shared" si="12"/>
        <v>1</v>
      </c>
      <c r="Z54" s="47">
        <f t="shared" si="1"/>
        <v>343.4073947318272</v>
      </c>
      <c r="AA54" s="20">
        <f t="shared" si="2"/>
        <v>2020</v>
      </c>
      <c r="AB54" s="20" t="str">
        <f t="shared" si="3"/>
        <v>Y0T17</v>
      </c>
      <c r="AC54" s="20">
        <f t="shared" si="4"/>
        <v>0</v>
      </c>
      <c r="AD54" s="20" t="str">
        <f t="shared" si="5"/>
        <v>Deputy Prime Minister Office in charge of Residential Children Care Facilities</v>
      </c>
      <c r="AE54" s="7" t="b">
        <f t="shared" si="6"/>
        <v>1</v>
      </c>
      <c r="AF54" s="7" t="b">
        <f t="shared" si="7"/>
        <v>1</v>
      </c>
      <c r="AG54" s="7" t="b">
        <f t="shared" si="8"/>
        <v>1</v>
      </c>
      <c r="AH54" s="7" t="b">
        <f t="shared" si="9"/>
        <v>1</v>
      </c>
      <c r="AI54" s="7" t="s">
        <v>300</v>
      </c>
      <c r="AJ54" s="7">
        <v>429</v>
      </c>
      <c r="AK54" s="47">
        <f t="shared" si="10"/>
        <v>428.9649089852926</v>
      </c>
      <c r="AL54" s="47">
        <f t="shared" si="11"/>
        <v>-3.5091014707404611E-2</v>
      </c>
    </row>
    <row r="55" spans="1:38" x14ac:dyDescent="0.3">
      <c r="A55" s="7" t="s">
        <v>52</v>
      </c>
      <c r="B55" s="7" t="s">
        <v>431</v>
      </c>
      <c r="C55" s="40" t="s">
        <v>5</v>
      </c>
      <c r="D55" s="7" t="s">
        <v>5</v>
      </c>
      <c r="E55" s="15" t="s">
        <v>5</v>
      </c>
      <c r="F55" s="15" t="s">
        <v>5</v>
      </c>
      <c r="G55" s="16" t="s">
        <v>5</v>
      </c>
      <c r="H55" s="19" t="s">
        <v>5</v>
      </c>
      <c r="J55" s="7" t="e" vm="1">
        <f>IF(VLOOKUP($A55,'[1]4. Children with disabilities'!$B$8:$BG$226,'[1]4. Children with disabilities'!T$1,FALSE)=C55,"",VLOOKUP($A55,'[1]4. Children with disabilities'!$B$8:$BG$226,'[1]4. Children with disabilities'!T$1,FALSE)-C55)</f>
        <v>#VALUE!</v>
      </c>
      <c r="K55" s="7" t="e" vm="1">
        <f>IF(VLOOKUP($A55,'[1]4. Children with disabilities'!$B$8:$BG$226,'[1]4. Children with disabilities'!U$1,FALSE)=D55,"",VLOOKUP($A55,'[1]4. Children with disabilities'!$B$8:$BG$226,'[1]4. Children with disabilities'!U$1,FALSE))</f>
        <v>#VALUE!</v>
      </c>
      <c r="L55" s="20" t="e" vm="1">
        <f>IF(VLOOKUP($A55,'[1]4. Children with disabilities'!$B$8:$BG$226,'[1]4. Children with disabilities'!V$1,FALSE)=#REF!,"",VLOOKUP($A55,'[1]4. Children with disabilities'!$B$8:$BG$226,'[1]4. Children with disabilities'!V$1,FALSE)-#REF!)</f>
        <v>#VALUE!</v>
      </c>
      <c r="M55" s="20" t="e" vm="1">
        <f>IF(VLOOKUP($A55,'[1]4. Children with disabilities'!$B$8:$BG$226,'[1]4. Children with disabilities'!W$1,FALSE)=#REF!,"",VLOOKUP($A55,'[1]4. Children with disabilities'!$B$8:$BG$226,'[1]4. Children with disabilities'!W$1,FALSE))</f>
        <v>#VALUE!</v>
      </c>
      <c r="N55" s="20" t="e" vm="1">
        <f>IF(VLOOKUP($A55,'[1]4. Children with disabilities'!$B$8:$BG$226,'[1]4. Children with disabilities'!X$1,FALSE)=E55,"",VLOOKUP($A55,'[1]4. Children with disabilities'!$B$8:$BG$226,'[1]4. Children with disabilities'!X$1,FALSE)-E55)</f>
        <v>#VALUE!</v>
      </c>
      <c r="O55" s="20" t="e" vm="1">
        <f>IF(VLOOKUP($A55,'[1]4. Children with disabilities'!$B$8:$BG$226,'[1]4. Children with disabilities'!Y$1,FALSE)=#REF!,"",VLOOKUP($A55,'[1]4. Children with disabilities'!$B$8:$BG$226,'[1]4. Children with disabilities'!Y$1,FALSE))</f>
        <v>#VALUE!</v>
      </c>
      <c r="P55" s="20" t="e" vm="1">
        <f>IF(VLOOKUP($A55,'[1]4. Children with disabilities'!$B$8:$BG$226,'[1]4. Children with disabilities'!Z$1,FALSE)=F55,"",VLOOKUP($A55,'[1]4. Children with disabilities'!$B$8:$BG$226,'[1]4. Children with disabilities'!Z$1,FALSE)-F55)</f>
        <v>#VALUE!</v>
      </c>
      <c r="Q55" s="20" t="e" vm="1">
        <f>IF(VLOOKUP($A55,'[1]4. Children with disabilities'!$B$8:$BG$226,'[1]4. Children with disabilities'!AA$1,FALSE)=G55,"",VLOOKUP($A55,'[1]4. Children with disabilities'!$B$8:$BG$226,'[1]4. Children with disabilities'!AA$1,FALSE))</f>
        <v>#VALUE!</v>
      </c>
      <c r="R55" s="7" t="e" vm="1">
        <f>IF(VLOOKUP($A55,'[1]4. Children with disabilities'!$B$8:$BG$226,'[1]4. Children with disabilities'!AB$1,FALSE)=H55,"",VLOOKUP($A55,'[1]4. Children with disabilities'!$B$8:$BG$226,'[1]4. Children with disabilities'!AB$1,FALSE))</f>
        <v>#VALUE!</v>
      </c>
      <c r="S55" s="7" t="s">
        <v>294</v>
      </c>
      <c r="T55" s="47">
        <v>44.21592108128025</v>
      </c>
      <c r="U55" s="7">
        <v>2012</v>
      </c>
      <c r="V55" s="7" t="s">
        <v>442</v>
      </c>
      <c r="X55" s="7" t="s">
        <v>489</v>
      </c>
      <c r="Y55" s="7" t="b">
        <f t="shared" si="12"/>
        <v>1</v>
      </c>
      <c r="Z55" s="47">
        <f t="shared" si="1"/>
        <v>44.21592108128025</v>
      </c>
      <c r="AA55" s="20">
        <f t="shared" si="2"/>
        <v>2012</v>
      </c>
      <c r="AB55" s="20" t="str">
        <f t="shared" si="3"/>
        <v>Y0T17</v>
      </c>
      <c r="AC55" s="20">
        <f t="shared" si="4"/>
        <v>0</v>
      </c>
      <c r="AD55" s="20" t="str">
        <f t="shared" si="5"/>
        <v>Ministry of Social Welfare, Women and Poverty Alleviation, annual report 2012</v>
      </c>
      <c r="AE55" s="7" t="b">
        <f t="shared" si="6"/>
        <v>1</v>
      </c>
      <c r="AF55" s="7" t="b">
        <f t="shared" si="7"/>
        <v>1</v>
      </c>
      <c r="AG55" s="7" t="b">
        <f t="shared" si="8"/>
        <v>1</v>
      </c>
      <c r="AH55" s="7" t="b">
        <f t="shared" si="9"/>
        <v>1</v>
      </c>
      <c r="AI55" s="7" t="s">
        <v>301</v>
      </c>
      <c r="AJ55" s="7">
        <v>26.6</v>
      </c>
      <c r="AK55" s="47">
        <f t="shared" si="10"/>
        <v>26.620009901238006</v>
      </c>
      <c r="AL55" s="47">
        <f t="shared" si="11"/>
        <v>2.0009901238005057E-2</v>
      </c>
    </row>
    <row r="56" spans="1:38" x14ac:dyDescent="0.3">
      <c r="A56" s="7" t="s">
        <v>53</v>
      </c>
      <c r="B56" s="7" t="s">
        <v>280</v>
      </c>
      <c r="C56" s="40"/>
      <c r="E56" s="15"/>
      <c r="F56" s="15"/>
      <c r="G56" s="16"/>
      <c r="H56" s="19"/>
      <c r="J56" s="7" t="e" vm="1">
        <f>IF(VLOOKUP($A56,'[1]4. Children with disabilities'!$B$8:$BG$226,'[1]4. Children with disabilities'!T$1,FALSE)=C56,"",VLOOKUP($A56,'[1]4. Children with disabilities'!$B$8:$BG$226,'[1]4. Children with disabilities'!T$1,FALSE)-C56)</f>
        <v>#VALUE!</v>
      </c>
      <c r="K56" s="7" t="e" vm="1">
        <f>IF(VLOOKUP($A56,'[1]4. Children with disabilities'!$B$8:$BG$226,'[1]4. Children with disabilities'!U$1,FALSE)=D56,"",VLOOKUP($A56,'[1]4. Children with disabilities'!$B$8:$BG$226,'[1]4. Children with disabilities'!U$1,FALSE))</f>
        <v>#VALUE!</v>
      </c>
      <c r="L56" s="20" t="e" vm="1">
        <f>IF(VLOOKUP($A56,'[1]4. Children with disabilities'!$B$8:$BG$226,'[1]4. Children with disabilities'!V$1,FALSE)=#REF!,"",VLOOKUP($A56,'[1]4. Children with disabilities'!$B$8:$BG$226,'[1]4. Children with disabilities'!V$1,FALSE)-#REF!)</f>
        <v>#VALUE!</v>
      </c>
      <c r="M56" s="20" t="e" vm="1">
        <f>IF(VLOOKUP($A56,'[1]4. Children with disabilities'!$B$8:$BG$226,'[1]4. Children with disabilities'!W$1,FALSE)=#REF!,"",VLOOKUP($A56,'[1]4. Children with disabilities'!$B$8:$BG$226,'[1]4. Children with disabilities'!W$1,FALSE))</f>
        <v>#VALUE!</v>
      </c>
      <c r="N56" s="20" t="e" vm="1">
        <f>IF(VLOOKUP($A56,'[1]4. Children with disabilities'!$B$8:$BG$226,'[1]4. Children with disabilities'!X$1,FALSE)=E56,"",VLOOKUP($A56,'[1]4. Children with disabilities'!$B$8:$BG$226,'[1]4. Children with disabilities'!X$1,FALSE)-E56)</f>
        <v>#VALUE!</v>
      </c>
      <c r="O56" s="20" t="e" vm="1">
        <f>IF(VLOOKUP($A56,'[1]4. Children with disabilities'!$B$8:$BG$226,'[1]4. Children with disabilities'!Y$1,FALSE)=#REF!,"",VLOOKUP($A56,'[1]4. Children with disabilities'!$B$8:$BG$226,'[1]4. Children with disabilities'!Y$1,FALSE))</f>
        <v>#VALUE!</v>
      </c>
      <c r="P56" s="20" t="e" vm="1">
        <f>IF(VLOOKUP($A56,'[1]4. Children with disabilities'!$B$8:$BG$226,'[1]4. Children with disabilities'!Z$1,FALSE)=F56,"",VLOOKUP($A56,'[1]4. Children with disabilities'!$B$8:$BG$226,'[1]4. Children with disabilities'!Z$1,FALSE)-F56)</f>
        <v>#VALUE!</v>
      </c>
      <c r="Q56" s="20" t="e" vm="1">
        <f>IF(VLOOKUP($A56,'[1]4. Children with disabilities'!$B$8:$BG$226,'[1]4. Children with disabilities'!AA$1,FALSE)=G56,"",VLOOKUP($A56,'[1]4. Children with disabilities'!$B$8:$BG$226,'[1]4. Children with disabilities'!AA$1,FALSE))</f>
        <v>#VALUE!</v>
      </c>
      <c r="R56" s="7" t="e" vm="1">
        <f>IF(VLOOKUP($A56,'[1]4. Children with disabilities'!$B$8:$BG$226,'[1]4. Children with disabilities'!AB$1,FALSE)=H56,"",VLOOKUP($A56,'[1]4. Children with disabilities'!$B$8:$BG$226,'[1]4. Children with disabilities'!AB$1,FALSE))</f>
        <v>#VALUE!</v>
      </c>
      <c r="S56" s="7" t="s">
        <v>295</v>
      </c>
      <c r="T56" s="47">
        <v>735.58476489911266</v>
      </c>
      <c r="U56" s="7">
        <v>2007</v>
      </c>
      <c r="V56" s="7" t="s">
        <v>442</v>
      </c>
      <c r="X56" s="7" t="s">
        <v>594</v>
      </c>
      <c r="Y56" s="7" t="b">
        <f t="shared" si="12"/>
        <v>0</v>
      </c>
      <c r="Z56" s="47">
        <f t="shared" si="1"/>
        <v>0</v>
      </c>
      <c r="AA56" s="20">
        <f t="shared" si="2"/>
        <v>0</v>
      </c>
      <c r="AB56" s="20">
        <f t="shared" si="3"/>
        <v>0</v>
      </c>
      <c r="AC56" s="20">
        <f t="shared" si="4"/>
        <v>0</v>
      </c>
      <c r="AD56" s="20">
        <f t="shared" si="5"/>
        <v>0</v>
      </c>
      <c r="AE56" s="7" t="b">
        <f t="shared" si="6"/>
        <v>0</v>
      </c>
      <c r="AF56" s="7" t="b">
        <f t="shared" si="7"/>
        <v>0</v>
      </c>
      <c r="AG56" s="7" t="b">
        <f t="shared" si="8"/>
        <v>1</v>
      </c>
      <c r="AH56" s="7" t="b">
        <f t="shared" si="9"/>
        <v>0</v>
      </c>
      <c r="AI56" s="7" t="s">
        <v>302</v>
      </c>
      <c r="AJ56" s="7">
        <v>87.9</v>
      </c>
      <c r="AK56" s="47">
        <f t="shared" si="10"/>
        <v>87.894143913958345</v>
      </c>
      <c r="AL56" s="47">
        <f t="shared" si="11"/>
        <v>-5.8560860416605465E-3</v>
      </c>
    </row>
    <row r="57" spans="1:38" x14ac:dyDescent="0.3">
      <c r="A57" s="7" t="s">
        <v>73</v>
      </c>
      <c r="B57" s="7" t="s">
        <v>300</v>
      </c>
      <c r="C57" s="40">
        <v>428.9649089852926</v>
      </c>
      <c r="D57" s="7" t="s">
        <v>5</v>
      </c>
      <c r="E57" s="15">
        <v>2012</v>
      </c>
      <c r="F57" s="17" t="s">
        <v>442</v>
      </c>
      <c r="G57" s="18"/>
      <c r="H57" s="19" t="s">
        <v>493</v>
      </c>
      <c r="J57" s="7" t="e" vm="1">
        <f>IF(VLOOKUP($A57,'[1]4. Children with disabilities'!$B$8:$BG$226,'[1]4. Children with disabilities'!T$1,FALSE)=C57,"",VLOOKUP($A57,'[1]4. Children with disabilities'!$B$8:$BG$226,'[1]4. Children with disabilities'!T$1,FALSE)-C57)</f>
        <v>#VALUE!</v>
      </c>
      <c r="K57" s="7" t="e" vm="1">
        <f>IF(VLOOKUP($A57,'[1]4. Children with disabilities'!$B$8:$BG$226,'[1]4. Children with disabilities'!U$1,FALSE)=D57,"",VLOOKUP($A57,'[1]4. Children with disabilities'!$B$8:$BG$226,'[1]4. Children with disabilities'!U$1,FALSE))</f>
        <v>#VALUE!</v>
      </c>
      <c r="L57" s="20" t="e" vm="1">
        <f>IF(VLOOKUP($A57,'[1]4. Children with disabilities'!$B$8:$BG$226,'[1]4. Children with disabilities'!V$1,FALSE)=#REF!,"",VLOOKUP($A57,'[1]4. Children with disabilities'!$B$8:$BG$226,'[1]4. Children with disabilities'!V$1,FALSE)-#REF!)</f>
        <v>#VALUE!</v>
      </c>
      <c r="M57" s="20" t="e" vm="1">
        <f>IF(VLOOKUP($A57,'[1]4. Children with disabilities'!$B$8:$BG$226,'[1]4. Children with disabilities'!W$1,FALSE)=#REF!,"",VLOOKUP($A57,'[1]4. Children with disabilities'!$B$8:$BG$226,'[1]4. Children with disabilities'!W$1,FALSE))</f>
        <v>#VALUE!</v>
      </c>
      <c r="N57" s="20" t="e" vm="1">
        <f>IF(VLOOKUP($A57,'[1]4. Children with disabilities'!$B$8:$BG$226,'[1]4. Children with disabilities'!X$1,FALSE)=E57,"",VLOOKUP($A57,'[1]4. Children with disabilities'!$B$8:$BG$226,'[1]4. Children with disabilities'!X$1,FALSE)-E57)</f>
        <v>#VALUE!</v>
      </c>
      <c r="O57" s="20" t="e" vm="1">
        <f>IF(VLOOKUP($A57,'[1]4. Children with disabilities'!$B$8:$BG$226,'[1]4. Children with disabilities'!Y$1,FALSE)=#REF!,"",VLOOKUP($A57,'[1]4. Children with disabilities'!$B$8:$BG$226,'[1]4. Children with disabilities'!Y$1,FALSE))</f>
        <v>#VALUE!</v>
      </c>
      <c r="P57" s="20" t="e" vm="1">
        <f>IF(VLOOKUP($A57,'[1]4. Children with disabilities'!$B$8:$BG$226,'[1]4. Children with disabilities'!Z$1,FALSE)=F57,"",VLOOKUP($A57,'[1]4. Children with disabilities'!$B$8:$BG$226,'[1]4. Children with disabilities'!Z$1,FALSE)-F57)</f>
        <v>#VALUE!</v>
      </c>
      <c r="Q57" s="20" t="e" vm="1">
        <f>IF(VLOOKUP($A57,'[1]4. Children with disabilities'!$B$8:$BG$226,'[1]4. Children with disabilities'!AA$1,FALSE)=G57,"",VLOOKUP($A57,'[1]4. Children with disabilities'!$B$8:$BG$226,'[1]4. Children with disabilities'!AA$1,FALSE))</f>
        <v>#VALUE!</v>
      </c>
      <c r="R57" s="7" t="e" vm="1">
        <f>IF(VLOOKUP($A57,'[1]4. Children with disabilities'!$B$8:$BG$226,'[1]4. Children with disabilities'!AB$1,FALSE)=H57,"",VLOOKUP($A57,'[1]4. Children with disabilities'!$B$8:$BG$226,'[1]4. Children with disabilities'!AB$1,FALSE))</f>
        <v>#VALUE!</v>
      </c>
      <c r="S57" s="7" t="s">
        <v>296</v>
      </c>
      <c r="T57" s="47">
        <v>345.22770247506423</v>
      </c>
      <c r="U57" s="7">
        <v>2008</v>
      </c>
      <c r="V57" s="7" t="s">
        <v>442</v>
      </c>
      <c r="X57" s="7" t="s">
        <v>595</v>
      </c>
      <c r="Y57" s="7" t="b">
        <f t="shared" si="12"/>
        <v>0</v>
      </c>
      <c r="Z57" s="47">
        <f t="shared" si="1"/>
        <v>0</v>
      </c>
      <c r="AA57" s="20">
        <f t="shared" si="2"/>
        <v>0</v>
      </c>
      <c r="AB57" s="20">
        <f t="shared" si="3"/>
        <v>0</v>
      </c>
      <c r="AC57" s="20">
        <f t="shared" si="4"/>
        <v>0</v>
      </c>
      <c r="AD57" s="20">
        <f t="shared" si="5"/>
        <v>0</v>
      </c>
      <c r="AE57" s="7" t="b">
        <f t="shared" si="6"/>
        <v>0</v>
      </c>
      <c r="AF57" s="7" t="b">
        <f t="shared" si="7"/>
        <v>0</v>
      </c>
      <c r="AG57" s="7" t="b">
        <f>AC57=W57</f>
        <v>1</v>
      </c>
      <c r="AH57" s="7" t="b">
        <f t="shared" si="9"/>
        <v>0</v>
      </c>
      <c r="AI57" s="7" t="s">
        <v>303</v>
      </c>
      <c r="AJ57" s="7">
        <v>282.8</v>
      </c>
      <c r="AK57" s="47">
        <f t="shared" si="10"/>
        <v>282.7551150082603</v>
      </c>
      <c r="AL57" s="47">
        <f t="shared" si="11"/>
        <v>-4.4884991739706948E-2</v>
      </c>
    </row>
    <row r="58" spans="1:38" x14ac:dyDescent="0.3">
      <c r="A58" s="7" t="s">
        <v>57</v>
      </c>
      <c r="B58" s="7" t="s">
        <v>283</v>
      </c>
      <c r="C58" s="20" t="s">
        <v>5</v>
      </c>
      <c r="D58" s="7" t="s">
        <v>5</v>
      </c>
      <c r="E58" s="15" t="s">
        <v>5</v>
      </c>
      <c r="F58" s="17" t="s">
        <v>5</v>
      </c>
      <c r="G58" s="18" t="s">
        <v>5</v>
      </c>
      <c r="H58" s="19" t="s">
        <v>5</v>
      </c>
      <c r="J58" s="7" t="e" vm="1">
        <f>IF(VLOOKUP($A58,'[1]4. Children with disabilities'!$B$8:$BG$226,'[1]4. Children with disabilities'!T$1,FALSE)=C58,"",VLOOKUP($A58,'[1]4. Children with disabilities'!$B$8:$BG$226,'[1]4. Children with disabilities'!T$1,FALSE)-C58)</f>
        <v>#VALUE!</v>
      </c>
      <c r="K58" s="7" t="e" vm="1">
        <f>IF(VLOOKUP($A58,'[1]4. Children with disabilities'!$B$8:$BG$226,'[1]4. Children with disabilities'!U$1,FALSE)=D58,"",VLOOKUP($A58,'[1]4. Children with disabilities'!$B$8:$BG$226,'[1]4. Children with disabilities'!U$1,FALSE))</f>
        <v>#VALUE!</v>
      </c>
      <c r="L58" s="20" t="e" vm="1">
        <f>IF(VLOOKUP($A58,'[1]4. Children with disabilities'!$B$8:$BG$226,'[1]4. Children with disabilities'!V$1,FALSE)=#REF!,"",VLOOKUP($A58,'[1]4. Children with disabilities'!$B$8:$BG$226,'[1]4. Children with disabilities'!V$1,FALSE)-#REF!)</f>
        <v>#VALUE!</v>
      </c>
      <c r="M58" s="20" t="e" vm="1">
        <f>IF(VLOOKUP($A58,'[1]4. Children with disabilities'!$B$8:$BG$226,'[1]4. Children with disabilities'!W$1,FALSE)=#REF!,"",VLOOKUP($A58,'[1]4. Children with disabilities'!$B$8:$BG$226,'[1]4. Children with disabilities'!W$1,FALSE))</f>
        <v>#VALUE!</v>
      </c>
      <c r="N58" s="20" t="e" vm="1">
        <f>IF(VLOOKUP($A58,'[1]4. Children with disabilities'!$B$8:$BG$226,'[1]4. Children with disabilities'!X$1,FALSE)=E58,"",VLOOKUP($A58,'[1]4. Children with disabilities'!$B$8:$BG$226,'[1]4. Children with disabilities'!X$1,FALSE)-E58)</f>
        <v>#VALUE!</v>
      </c>
      <c r="O58" s="20" t="e" vm="1">
        <f>IF(VLOOKUP($A58,'[1]4. Children with disabilities'!$B$8:$BG$226,'[1]4. Children with disabilities'!Y$1,FALSE)=#REF!,"",VLOOKUP($A58,'[1]4. Children with disabilities'!$B$8:$BG$226,'[1]4. Children with disabilities'!Y$1,FALSE))</f>
        <v>#VALUE!</v>
      </c>
      <c r="P58" s="20" t="e" vm="1">
        <f>IF(VLOOKUP($A58,'[1]4. Children with disabilities'!$B$8:$BG$226,'[1]4. Children with disabilities'!Z$1,FALSE)=F58,"",VLOOKUP($A58,'[1]4. Children with disabilities'!$B$8:$BG$226,'[1]4. Children with disabilities'!Z$1,FALSE)-F58)</f>
        <v>#VALUE!</v>
      </c>
      <c r="Q58" s="20" t="e" vm="1">
        <f>IF(VLOOKUP($A58,'[1]4. Children with disabilities'!$B$8:$BG$226,'[1]4. Children with disabilities'!AA$1,FALSE)=G58,"",VLOOKUP($A58,'[1]4. Children with disabilities'!$B$8:$BG$226,'[1]4. Children with disabilities'!AA$1,FALSE))</f>
        <v>#VALUE!</v>
      </c>
      <c r="R58" s="7" t="e" vm="1">
        <f>IF(VLOOKUP($A58,'[1]4. Children with disabilities'!$B$8:$BG$226,'[1]4. Children with disabilities'!AB$1,FALSE)=H58,"",VLOOKUP($A58,'[1]4. Children with disabilities'!$B$8:$BG$226,'[1]4. Children with disabilities'!AB$1,FALSE))</f>
        <v>#VALUE!</v>
      </c>
      <c r="S58" s="7" t="s">
        <v>297</v>
      </c>
      <c r="T58" s="47">
        <v>49.852508554237268</v>
      </c>
      <c r="U58" s="7">
        <v>2012</v>
      </c>
      <c r="V58" s="7" t="s">
        <v>442</v>
      </c>
      <c r="X58" s="7" t="s">
        <v>490</v>
      </c>
      <c r="Y58" s="7" t="b">
        <f t="shared" si="12"/>
        <v>1</v>
      </c>
      <c r="Z58" s="47">
        <f t="shared" si="1"/>
        <v>49.852508554237268</v>
      </c>
      <c r="AA58" s="20">
        <f t="shared" si="2"/>
        <v>2012</v>
      </c>
      <c r="AB58" s="20" t="str">
        <f t="shared" si="3"/>
        <v>Y0T17</v>
      </c>
      <c r="AC58" s="20">
        <f t="shared" si="4"/>
        <v>0</v>
      </c>
      <c r="AD58" s="20" t="str">
        <f t="shared" si="5"/>
        <v>Maison de I'Esperance; SOS Mwana; ONG Micone (non-state res care); ENEDA rt Horizons Nouveaux (state res care)</v>
      </c>
      <c r="AE58" s="7" t="b">
        <f t="shared" si="6"/>
        <v>1</v>
      </c>
      <c r="AF58" s="7" t="b">
        <f t="shared" si="7"/>
        <v>1</v>
      </c>
      <c r="AG58" s="7" t="b">
        <f t="shared" si="8"/>
        <v>1</v>
      </c>
      <c r="AH58" s="7" t="b">
        <f t="shared" si="9"/>
        <v>1</v>
      </c>
      <c r="AI58" s="7" t="s">
        <v>304</v>
      </c>
      <c r="AJ58" s="7">
        <v>71.5</v>
      </c>
      <c r="AK58" s="47">
        <f t="shared" si="10"/>
        <v>71.465260545551459</v>
      </c>
      <c r="AL58" s="47">
        <f t="shared" si="11"/>
        <v>-3.4739454448541096E-2</v>
      </c>
    </row>
    <row r="59" spans="1:38" x14ac:dyDescent="0.3">
      <c r="A59" s="7" t="s">
        <v>64</v>
      </c>
      <c r="B59" s="7" t="s">
        <v>284</v>
      </c>
      <c r="C59" s="40">
        <v>117.02100159451548</v>
      </c>
      <c r="D59" s="7" t="s">
        <v>5</v>
      </c>
      <c r="E59" s="15">
        <v>2021</v>
      </c>
      <c r="F59" s="17" t="s">
        <v>442</v>
      </c>
      <c r="G59" s="18"/>
      <c r="H59" s="19" t="s">
        <v>482</v>
      </c>
      <c r="J59" s="7" t="e" vm="1">
        <f>IF(VLOOKUP($A59,'[1]4. Children with disabilities'!$B$8:$BG$226,'[1]4. Children with disabilities'!T$1,FALSE)=C59,"",VLOOKUP($A59,'[1]4. Children with disabilities'!$B$8:$BG$226,'[1]4. Children with disabilities'!T$1,FALSE)-C59)</f>
        <v>#VALUE!</v>
      </c>
      <c r="K59" s="7" t="e" vm="1">
        <f>IF(VLOOKUP($A59,'[1]4. Children with disabilities'!$B$8:$BG$226,'[1]4. Children with disabilities'!U$1,FALSE)=D59,"",VLOOKUP($A59,'[1]4. Children with disabilities'!$B$8:$BG$226,'[1]4. Children with disabilities'!U$1,FALSE))</f>
        <v>#VALUE!</v>
      </c>
      <c r="L59" s="20" t="e" vm="1">
        <f>IF(VLOOKUP($A59,'[1]4. Children with disabilities'!$B$8:$BG$226,'[1]4. Children with disabilities'!V$1,FALSE)=#REF!,"",VLOOKUP($A59,'[1]4. Children with disabilities'!$B$8:$BG$226,'[1]4. Children with disabilities'!V$1,FALSE)-#REF!)</f>
        <v>#VALUE!</v>
      </c>
      <c r="M59" s="20" t="e" vm="1">
        <f>IF(VLOOKUP($A59,'[1]4. Children with disabilities'!$B$8:$BG$226,'[1]4. Children with disabilities'!W$1,FALSE)=#REF!,"",VLOOKUP($A59,'[1]4. Children with disabilities'!$B$8:$BG$226,'[1]4. Children with disabilities'!W$1,FALSE))</f>
        <v>#VALUE!</v>
      </c>
      <c r="N59" s="20" t="e" vm="1">
        <f>IF(VLOOKUP($A59,'[1]4. Children with disabilities'!$B$8:$BG$226,'[1]4. Children with disabilities'!X$1,FALSE)=E59,"",VLOOKUP($A59,'[1]4. Children with disabilities'!$B$8:$BG$226,'[1]4. Children with disabilities'!X$1,FALSE)-E59)</f>
        <v>#VALUE!</v>
      </c>
      <c r="O59" s="20" t="e" vm="1">
        <f>IF(VLOOKUP($A59,'[1]4. Children with disabilities'!$B$8:$BG$226,'[1]4. Children with disabilities'!Y$1,FALSE)=#REF!,"",VLOOKUP($A59,'[1]4. Children with disabilities'!$B$8:$BG$226,'[1]4. Children with disabilities'!Y$1,FALSE))</f>
        <v>#VALUE!</v>
      </c>
      <c r="P59" s="20" t="e" vm="1">
        <f>IF(VLOOKUP($A59,'[1]4. Children with disabilities'!$B$8:$BG$226,'[1]4. Children with disabilities'!Z$1,FALSE)=F59,"",VLOOKUP($A59,'[1]4. Children with disabilities'!$B$8:$BG$226,'[1]4. Children with disabilities'!Z$1,FALSE)-F59)</f>
        <v>#VALUE!</v>
      </c>
      <c r="Q59" s="20" t="e" vm="1">
        <f>IF(VLOOKUP($A59,'[1]4. Children with disabilities'!$B$8:$BG$226,'[1]4. Children with disabilities'!AA$1,FALSE)=G59,"",VLOOKUP($A59,'[1]4. Children with disabilities'!$B$8:$BG$226,'[1]4. Children with disabilities'!AA$1,FALSE))</f>
        <v>#VALUE!</v>
      </c>
      <c r="R59" s="7" t="e" vm="1">
        <f>IF(VLOOKUP($A59,'[1]4. Children with disabilities'!$B$8:$BG$226,'[1]4. Children with disabilities'!AB$1,FALSE)=H59,"",VLOOKUP($A59,'[1]4. Children with disabilities'!$B$8:$BG$226,'[1]4. Children with disabilities'!AB$1,FALSE))</f>
        <v>#VALUE!</v>
      </c>
      <c r="S59" s="7" t="s">
        <v>299</v>
      </c>
      <c r="T59" s="47">
        <v>53.296722038407751</v>
      </c>
      <c r="U59" s="7">
        <v>2020</v>
      </c>
      <c r="V59" s="7" t="s">
        <v>442</v>
      </c>
      <c r="W59" s="7" t="s">
        <v>491</v>
      </c>
      <c r="X59" s="7" t="s">
        <v>492</v>
      </c>
      <c r="Y59" s="7" t="b">
        <f t="shared" si="12"/>
        <v>1</v>
      </c>
      <c r="Z59" s="47">
        <f t="shared" si="1"/>
        <v>53.296722038407751</v>
      </c>
      <c r="AA59" s="20">
        <f t="shared" si="2"/>
        <v>2020</v>
      </c>
      <c r="AB59" s="20" t="str">
        <f t="shared" si="3"/>
        <v>Y0T17</v>
      </c>
      <c r="AC59" s="20" t="str">
        <f t="shared" si="4"/>
        <v>Definition is different from the previous year's submission</v>
      </c>
      <c r="AD59" s="20" t="str">
        <f t="shared" si="5"/>
        <v>TransMonEE database; Agency for State Care and Assistance for the (Statutory) Victims of Human Trafficking</v>
      </c>
      <c r="AE59" s="7" t="b">
        <f t="shared" si="6"/>
        <v>1</v>
      </c>
      <c r="AF59" s="7" t="b">
        <f t="shared" si="7"/>
        <v>1</v>
      </c>
      <c r="AG59" s="7" t="b">
        <f t="shared" si="8"/>
        <v>1</v>
      </c>
      <c r="AH59" s="7" t="b">
        <f t="shared" si="9"/>
        <v>1</v>
      </c>
      <c r="AI59" s="7" t="s">
        <v>305</v>
      </c>
      <c r="AJ59" s="7">
        <v>17.8</v>
      </c>
      <c r="AK59" s="47">
        <f t="shared" si="10"/>
        <v>17.769590130748359</v>
      </c>
      <c r="AL59" s="47">
        <f t="shared" si="11"/>
        <v>-3.0409869251641908E-2</v>
      </c>
    </row>
    <row r="60" spans="1:38" x14ac:dyDescent="0.3">
      <c r="A60" s="7" t="s">
        <v>56</v>
      </c>
      <c r="B60" s="7" t="s">
        <v>282</v>
      </c>
      <c r="C60" s="40">
        <v>555.6111019757908</v>
      </c>
      <c r="D60" s="7" t="s">
        <v>15</v>
      </c>
      <c r="E60" s="15">
        <v>2010</v>
      </c>
      <c r="F60" s="15" t="s">
        <v>479</v>
      </c>
      <c r="G60" s="16" t="s">
        <v>480</v>
      </c>
      <c r="H60" s="19" t="s">
        <v>481</v>
      </c>
      <c r="J60" s="7" t="e" vm="1">
        <f>IF(VLOOKUP($A60,'[1]4. Children with disabilities'!$B$8:$BG$226,'[1]4. Children with disabilities'!T$1,FALSE)=C60,"",VLOOKUP($A60,'[1]4. Children with disabilities'!$B$8:$BG$226,'[1]4. Children with disabilities'!T$1,FALSE)-C60)</f>
        <v>#VALUE!</v>
      </c>
      <c r="K60" s="7" t="e" vm="1">
        <f>IF(VLOOKUP($A60,'[1]4. Children with disabilities'!$B$8:$BG$226,'[1]4. Children with disabilities'!U$1,FALSE)=D60,"",VLOOKUP($A60,'[1]4. Children with disabilities'!$B$8:$BG$226,'[1]4. Children with disabilities'!U$1,FALSE))</f>
        <v>#VALUE!</v>
      </c>
      <c r="L60" s="20" t="e" vm="1">
        <f>IF(VLOOKUP($A60,'[1]4. Children with disabilities'!$B$8:$BG$226,'[1]4. Children with disabilities'!V$1,FALSE)=#REF!,"",VLOOKUP($A60,'[1]4. Children with disabilities'!$B$8:$BG$226,'[1]4. Children with disabilities'!V$1,FALSE)-#REF!)</f>
        <v>#VALUE!</v>
      </c>
      <c r="M60" s="20" t="e" vm="1">
        <f>IF(VLOOKUP($A60,'[1]4. Children with disabilities'!$B$8:$BG$226,'[1]4. Children with disabilities'!W$1,FALSE)=#REF!,"",VLOOKUP($A60,'[1]4. Children with disabilities'!$B$8:$BG$226,'[1]4. Children with disabilities'!W$1,FALSE))</f>
        <v>#VALUE!</v>
      </c>
      <c r="N60" s="20" t="e" vm="1">
        <f>IF(VLOOKUP($A60,'[1]4. Children with disabilities'!$B$8:$BG$226,'[1]4. Children with disabilities'!X$1,FALSE)=E60,"",VLOOKUP($A60,'[1]4. Children with disabilities'!$B$8:$BG$226,'[1]4. Children with disabilities'!X$1,FALSE)-E60)</f>
        <v>#VALUE!</v>
      </c>
      <c r="O60" s="20" t="e" vm="1">
        <f>IF(VLOOKUP($A60,'[1]4. Children with disabilities'!$B$8:$BG$226,'[1]4. Children with disabilities'!Y$1,FALSE)=#REF!,"",VLOOKUP($A60,'[1]4. Children with disabilities'!$B$8:$BG$226,'[1]4. Children with disabilities'!Y$1,FALSE))</f>
        <v>#VALUE!</v>
      </c>
      <c r="P60" s="20" t="e" vm="1">
        <f>IF(VLOOKUP($A60,'[1]4. Children with disabilities'!$B$8:$BG$226,'[1]4. Children with disabilities'!Z$1,FALSE)=F60,"",VLOOKUP($A60,'[1]4. Children with disabilities'!$B$8:$BG$226,'[1]4. Children with disabilities'!Z$1,FALSE)-F60)</f>
        <v>#VALUE!</v>
      </c>
      <c r="Q60" s="20" t="e" vm="1">
        <f>IF(VLOOKUP($A60,'[1]4. Children with disabilities'!$B$8:$BG$226,'[1]4. Children with disabilities'!AA$1,FALSE)=G60,"",VLOOKUP($A60,'[1]4. Children with disabilities'!$B$8:$BG$226,'[1]4. Children with disabilities'!AA$1,FALSE))</f>
        <v>#VALUE!</v>
      </c>
      <c r="R60" s="7" t="e" vm="1">
        <f>IF(VLOOKUP($A60,'[1]4. Children with disabilities'!$B$8:$BG$226,'[1]4. Children with disabilities'!AB$1,FALSE)=H60,"",VLOOKUP($A60,'[1]4. Children with disabilities'!$B$8:$BG$226,'[1]4. Children with disabilities'!AB$1,FALSE))</f>
        <v>#VALUE!</v>
      </c>
      <c r="S60" s="7" t="s">
        <v>300</v>
      </c>
      <c r="T60" s="47">
        <v>428.9649089852926</v>
      </c>
      <c r="U60" s="7">
        <v>2012</v>
      </c>
      <c r="V60" s="7" t="s">
        <v>442</v>
      </c>
      <c r="X60" s="7" t="s">
        <v>493</v>
      </c>
      <c r="Y60" s="7" t="b">
        <f t="shared" si="12"/>
        <v>1</v>
      </c>
      <c r="Z60" s="47">
        <f t="shared" si="1"/>
        <v>428.9649089852926</v>
      </c>
      <c r="AA60" s="20">
        <f t="shared" si="2"/>
        <v>2012</v>
      </c>
      <c r="AB60" s="20" t="str">
        <f t="shared" si="3"/>
        <v>Y0T17</v>
      </c>
      <c r="AC60" s="20">
        <f t="shared" si="4"/>
        <v>0</v>
      </c>
      <c r="AD60" s="20" t="str">
        <f t="shared" si="5"/>
        <v>Federal Statistical Office, Children and Youth Services</v>
      </c>
      <c r="AE60" s="7" t="b">
        <f t="shared" si="6"/>
        <v>1</v>
      </c>
      <c r="AF60" s="7" t="b">
        <f t="shared" si="7"/>
        <v>1</v>
      </c>
      <c r="AG60" s="7" t="b">
        <f t="shared" si="8"/>
        <v>1</v>
      </c>
      <c r="AH60" s="7" t="b">
        <f t="shared" si="9"/>
        <v>1</v>
      </c>
      <c r="AI60" s="7" t="s">
        <v>306</v>
      </c>
      <c r="AJ60" s="7">
        <v>41.5</v>
      </c>
      <c r="AK60" s="47">
        <f t="shared" si="10"/>
        <v>41.544533431809263</v>
      </c>
      <c r="AL60" s="47">
        <f t="shared" si="11"/>
        <v>4.4533431809263391E-2</v>
      </c>
    </row>
    <row r="61" spans="1:38" x14ac:dyDescent="0.3">
      <c r="A61" s="7" t="s">
        <v>58</v>
      </c>
      <c r="B61" s="7" t="s">
        <v>285</v>
      </c>
      <c r="C61" s="20">
        <v>85.089939785528415</v>
      </c>
      <c r="D61" s="7" t="s">
        <v>5</v>
      </c>
      <c r="E61" s="15">
        <v>2011</v>
      </c>
      <c r="F61" s="17" t="s">
        <v>442</v>
      </c>
      <c r="G61" s="18"/>
      <c r="H61" s="19" t="s">
        <v>483</v>
      </c>
      <c r="J61" s="7" t="e" vm="1">
        <f>IF(VLOOKUP($A61,'[1]4. Children with disabilities'!$B$8:$BG$226,'[1]4. Children with disabilities'!T$1,FALSE)=C61,"",VLOOKUP($A61,'[1]4. Children with disabilities'!$B$8:$BG$226,'[1]4. Children with disabilities'!T$1,FALSE)-C61)</f>
        <v>#VALUE!</v>
      </c>
      <c r="K61" s="7" t="e" vm="1">
        <f>IF(VLOOKUP($A61,'[1]4. Children with disabilities'!$B$8:$BG$226,'[1]4. Children with disabilities'!U$1,FALSE)=D61,"",VLOOKUP($A61,'[1]4. Children with disabilities'!$B$8:$BG$226,'[1]4. Children with disabilities'!U$1,FALSE))</f>
        <v>#VALUE!</v>
      </c>
      <c r="L61" s="20" t="e" vm="1">
        <f>IF(VLOOKUP($A61,'[1]4. Children with disabilities'!$B$8:$BG$226,'[1]4. Children with disabilities'!V$1,FALSE)=#REF!,"",VLOOKUP($A61,'[1]4. Children with disabilities'!$B$8:$BG$226,'[1]4. Children with disabilities'!V$1,FALSE)-#REF!)</f>
        <v>#VALUE!</v>
      </c>
      <c r="M61" s="20" t="e" vm="1">
        <f>IF(VLOOKUP($A61,'[1]4. Children with disabilities'!$B$8:$BG$226,'[1]4. Children with disabilities'!W$1,FALSE)=#REF!,"",VLOOKUP($A61,'[1]4. Children with disabilities'!$B$8:$BG$226,'[1]4. Children with disabilities'!W$1,FALSE))</f>
        <v>#VALUE!</v>
      </c>
      <c r="N61" s="20" t="e" vm="1">
        <f>IF(VLOOKUP($A61,'[1]4. Children with disabilities'!$B$8:$BG$226,'[1]4. Children with disabilities'!X$1,FALSE)=E61,"",VLOOKUP($A61,'[1]4. Children with disabilities'!$B$8:$BG$226,'[1]4. Children with disabilities'!X$1,FALSE)-E61)</f>
        <v>#VALUE!</v>
      </c>
      <c r="O61" s="20" t="e" vm="1">
        <f>IF(VLOOKUP($A61,'[1]4. Children with disabilities'!$B$8:$BG$226,'[1]4. Children with disabilities'!Y$1,FALSE)=#REF!,"",VLOOKUP($A61,'[1]4. Children with disabilities'!$B$8:$BG$226,'[1]4. Children with disabilities'!Y$1,FALSE))</f>
        <v>#VALUE!</v>
      </c>
      <c r="P61" s="20" t="e" vm="1">
        <f>IF(VLOOKUP($A61,'[1]4. Children with disabilities'!$B$8:$BG$226,'[1]4. Children with disabilities'!Z$1,FALSE)=F61,"",VLOOKUP($A61,'[1]4. Children with disabilities'!$B$8:$BG$226,'[1]4. Children with disabilities'!Z$1,FALSE)-F61)</f>
        <v>#VALUE!</v>
      </c>
      <c r="Q61" s="20" t="e" vm="1">
        <f>IF(VLOOKUP($A61,'[1]4. Children with disabilities'!$B$8:$BG$226,'[1]4. Children with disabilities'!AA$1,FALSE)=G61,"",VLOOKUP($A61,'[1]4. Children with disabilities'!$B$8:$BG$226,'[1]4. Children with disabilities'!AA$1,FALSE))</f>
        <v>#VALUE!</v>
      </c>
      <c r="R61" s="7" t="e" vm="1">
        <f>IF(VLOOKUP($A61,'[1]4. Children with disabilities'!$B$8:$BG$226,'[1]4. Children with disabilities'!AB$1,FALSE)=H61,"",VLOOKUP($A61,'[1]4. Children with disabilities'!$B$8:$BG$226,'[1]4. Children with disabilities'!AB$1,FALSE))</f>
        <v>#VALUE!</v>
      </c>
      <c r="S61" s="7" t="s">
        <v>301</v>
      </c>
      <c r="T61" s="47">
        <v>26.620009901238006</v>
      </c>
      <c r="U61" s="7">
        <v>2021</v>
      </c>
      <c r="V61" s="7" t="s">
        <v>442</v>
      </c>
      <c r="X61" s="7" t="s">
        <v>494</v>
      </c>
      <c r="Y61" s="7" t="b">
        <f t="shared" si="12"/>
        <v>1</v>
      </c>
      <c r="Z61" s="47">
        <f t="shared" si="1"/>
        <v>26.620009901238006</v>
      </c>
      <c r="AA61" s="20">
        <f t="shared" si="2"/>
        <v>2021</v>
      </c>
      <c r="AB61" s="20" t="str">
        <f t="shared" si="3"/>
        <v>Y0T17</v>
      </c>
      <c r="AC61" s="20">
        <f t="shared" si="4"/>
        <v>0</v>
      </c>
      <c r="AD61" s="20" t="str">
        <f t="shared" si="5"/>
        <v>The Ministry of Gender, Children and Social Protection</v>
      </c>
      <c r="AE61" s="7" t="b">
        <f t="shared" si="6"/>
        <v>1</v>
      </c>
      <c r="AF61" s="7" t="b">
        <f t="shared" si="7"/>
        <v>1</v>
      </c>
      <c r="AG61" s="7" t="b">
        <f t="shared" si="8"/>
        <v>1</v>
      </c>
      <c r="AH61" s="7" t="b">
        <f t="shared" si="9"/>
        <v>1</v>
      </c>
      <c r="AI61" s="7" t="s">
        <v>307</v>
      </c>
      <c r="AJ61" s="7">
        <v>304.7</v>
      </c>
      <c r="AK61" s="47">
        <f t="shared" si="10"/>
        <v>304.66714218636309</v>
      </c>
      <c r="AL61" s="47">
        <f t="shared" si="11"/>
        <v>-3.2857813636894662E-2</v>
      </c>
    </row>
    <row r="62" spans="1:38" x14ac:dyDescent="0.3">
      <c r="A62" s="7" t="s">
        <v>7</v>
      </c>
      <c r="B62" s="7" t="s">
        <v>236</v>
      </c>
      <c r="C62" s="20" t="s">
        <v>5</v>
      </c>
      <c r="D62" s="7" t="s">
        <v>5</v>
      </c>
      <c r="E62" s="15" t="s">
        <v>5</v>
      </c>
      <c r="F62" s="17" t="s">
        <v>5</v>
      </c>
      <c r="G62" s="18" t="s">
        <v>5</v>
      </c>
      <c r="H62" s="19" t="s">
        <v>5</v>
      </c>
      <c r="J62" s="7" t="e" vm="1">
        <f>IF(VLOOKUP($A62,'[1]4. Children with disabilities'!$B$8:$BG$226,'[1]4. Children with disabilities'!T$1,FALSE)=C62,"",VLOOKUP($A62,'[1]4. Children with disabilities'!$B$8:$BG$226,'[1]4. Children with disabilities'!T$1,FALSE)-C62)</f>
        <v>#VALUE!</v>
      </c>
      <c r="K62" s="7" t="e" vm="1">
        <f>IF(VLOOKUP($A62,'[1]4. Children with disabilities'!$B$8:$BG$226,'[1]4. Children with disabilities'!U$1,FALSE)=D62,"",VLOOKUP($A62,'[1]4. Children with disabilities'!$B$8:$BG$226,'[1]4. Children with disabilities'!U$1,FALSE))</f>
        <v>#VALUE!</v>
      </c>
      <c r="L62" s="20" t="e" vm="1">
        <f>IF(VLOOKUP($A62,'[1]4. Children with disabilities'!$B$8:$BG$226,'[1]4. Children with disabilities'!V$1,FALSE)=#REF!,"",VLOOKUP($A62,'[1]4. Children with disabilities'!$B$8:$BG$226,'[1]4. Children with disabilities'!V$1,FALSE)-#REF!)</f>
        <v>#VALUE!</v>
      </c>
      <c r="M62" s="20" t="e" vm="1">
        <f>IF(VLOOKUP($A62,'[1]4. Children with disabilities'!$B$8:$BG$226,'[1]4. Children with disabilities'!W$1,FALSE)=#REF!,"",VLOOKUP($A62,'[1]4. Children with disabilities'!$B$8:$BG$226,'[1]4. Children with disabilities'!W$1,FALSE))</f>
        <v>#VALUE!</v>
      </c>
      <c r="N62" s="20" t="e" vm="1">
        <f>IF(VLOOKUP($A62,'[1]4. Children with disabilities'!$B$8:$BG$226,'[1]4. Children with disabilities'!X$1,FALSE)=E62,"",VLOOKUP($A62,'[1]4. Children with disabilities'!$B$8:$BG$226,'[1]4. Children with disabilities'!X$1,FALSE)-E62)</f>
        <v>#VALUE!</v>
      </c>
      <c r="O62" s="20" t="e" vm="1">
        <f>IF(VLOOKUP($A62,'[1]4. Children with disabilities'!$B$8:$BG$226,'[1]4. Children with disabilities'!Y$1,FALSE)=#REF!,"",VLOOKUP($A62,'[1]4. Children with disabilities'!$B$8:$BG$226,'[1]4. Children with disabilities'!Y$1,FALSE))</f>
        <v>#VALUE!</v>
      </c>
      <c r="P62" s="20" t="e" vm="1">
        <f>IF(VLOOKUP($A62,'[1]4. Children with disabilities'!$B$8:$BG$226,'[1]4. Children with disabilities'!Z$1,FALSE)=F62,"",VLOOKUP($A62,'[1]4. Children with disabilities'!$B$8:$BG$226,'[1]4. Children with disabilities'!Z$1,FALSE)-F62)</f>
        <v>#VALUE!</v>
      </c>
      <c r="Q62" s="20" t="e" vm="1">
        <f>IF(VLOOKUP($A62,'[1]4. Children with disabilities'!$B$8:$BG$226,'[1]4. Children with disabilities'!AA$1,FALSE)=G62,"",VLOOKUP($A62,'[1]4. Children with disabilities'!$B$8:$BG$226,'[1]4. Children with disabilities'!AA$1,FALSE))</f>
        <v>#VALUE!</v>
      </c>
      <c r="R62" s="7" t="e" vm="1">
        <f>IF(VLOOKUP($A62,'[1]4. Children with disabilities'!$B$8:$BG$226,'[1]4. Children with disabilities'!AB$1,FALSE)=H62,"",VLOOKUP($A62,'[1]4. Children with disabilities'!$B$8:$BG$226,'[1]4. Children with disabilities'!AB$1,FALSE))</f>
        <v>#VALUE!</v>
      </c>
      <c r="S62" s="7" t="s">
        <v>302</v>
      </c>
      <c r="T62" s="47">
        <v>87.894143913958345</v>
      </c>
      <c r="U62" s="7">
        <v>2022</v>
      </c>
      <c r="V62" s="7" t="s">
        <v>442</v>
      </c>
      <c r="X62" s="7" t="s">
        <v>495</v>
      </c>
      <c r="Y62" s="7" t="b">
        <f t="shared" si="12"/>
        <v>1</v>
      </c>
      <c r="Z62" s="47">
        <f t="shared" si="1"/>
        <v>87.894143913958345</v>
      </c>
      <c r="AA62" s="20">
        <f t="shared" si="2"/>
        <v>2022</v>
      </c>
      <c r="AB62" s="20" t="str">
        <f t="shared" si="3"/>
        <v>Y0T17</v>
      </c>
      <c r="AC62" s="20">
        <f t="shared" si="4"/>
        <v>0</v>
      </c>
      <c r="AD62" s="20" t="str">
        <f t="shared" si="5"/>
        <v>Ministry of Labour and Social Affairs</v>
      </c>
      <c r="AE62" s="7" t="b">
        <f t="shared" si="6"/>
        <v>1</v>
      </c>
      <c r="AF62" s="7" t="b">
        <f t="shared" si="7"/>
        <v>1</v>
      </c>
      <c r="AG62" s="7" t="b">
        <f t="shared" si="8"/>
        <v>1</v>
      </c>
      <c r="AH62" s="7" t="b">
        <f t="shared" si="9"/>
        <v>1</v>
      </c>
      <c r="AI62" s="7" t="s">
        <v>308</v>
      </c>
      <c r="AJ62" s="7">
        <v>588.70000000000005</v>
      </c>
      <c r="AK62" s="47">
        <f t="shared" si="10"/>
        <v>588.72578602065346</v>
      </c>
      <c r="AL62" s="47">
        <f t="shared" si="11"/>
        <v>2.5786020653413289E-2</v>
      </c>
    </row>
    <row r="63" spans="1:38" x14ac:dyDescent="0.3">
      <c r="A63" s="7" t="s">
        <v>59</v>
      </c>
      <c r="B63" s="7" t="s">
        <v>286</v>
      </c>
      <c r="C63" s="40">
        <v>28.179583373838604</v>
      </c>
      <c r="D63" s="7" t="s">
        <v>5</v>
      </c>
      <c r="E63" s="15">
        <v>2021</v>
      </c>
      <c r="F63" s="17" t="s">
        <v>442</v>
      </c>
      <c r="G63" s="18"/>
      <c r="H63" s="7" t="s">
        <v>484</v>
      </c>
      <c r="J63" s="7" t="e" vm="1">
        <f>IF(VLOOKUP($A63,'[1]4. Children with disabilities'!$B$8:$BG$226,'[1]4. Children with disabilities'!T$1,FALSE)=C63,"",VLOOKUP($A63,'[1]4. Children with disabilities'!$B$8:$BG$226,'[1]4. Children with disabilities'!T$1,FALSE)-C63)</f>
        <v>#VALUE!</v>
      </c>
      <c r="K63" s="7" t="e" vm="1">
        <f>IF(VLOOKUP($A63,'[1]4. Children with disabilities'!$B$8:$BG$226,'[1]4. Children with disabilities'!U$1,FALSE)=D63,"",VLOOKUP($A63,'[1]4. Children with disabilities'!$B$8:$BG$226,'[1]4. Children with disabilities'!U$1,FALSE))</f>
        <v>#VALUE!</v>
      </c>
      <c r="L63" s="20" t="e" vm="1">
        <f>IF(VLOOKUP($A63,'[1]4. Children with disabilities'!$B$8:$BG$226,'[1]4. Children with disabilities'!V$1,FALSE)=#REF!,"",VLOOKUP($A63,'[1]4. Children with disabilities'!$B$8:$BG$226,'[1]4. Children with disabilities'!V$1,FALSE)-#REF!)</f>
        <v>#VALUE!</v>
      </c>
      <c r="M63" s="20" t="e" vm="1">
        <f>IF(VLOOKUP($A63,'[1]4. Children with disabilities'!$B$8:$BG$226,'[1]4. Children with disabilities'!W$1,FALSE)=#REF!,"",VLOOKUP($A63,'[1]4. Children with disabilities'!$B$8:$BG$226,'[1]4. Children with disabilities'!W$1,FALSE))</f>
        <v>#VALUE!</v>
      </c>
      <c r="N63" s="20" t="e" vm="1">
        <f>IF(VLOOKUP($A63,'[1]4. Children with disabilities'!$B$8:$BG$226,'[1]4. Children with disabilities'!X$1,FALSE)=E63,"",VLOOKUP($A63,'[1]4. Children with disabilities'!$B$8:$BG$226,'[1]4. Children with disabilities'!X$1,FALSE)-E63)</f>
        <v>#VALUE!</v>
      </c>
      <c r="O63" s="20" t="e" vm="1">
        <f>IF(VLOOKUP($A63,'[1]4. Children with disabilities'!$B$8:$BG$226,'[1]4. Children with disabilities'!Y$1,FALSE)=#REF!,"",VLOOKUP($A63,'[1]4. Children with disabilities'!$B$8:$BG$226,'[1]4. Children with disabilities'!Y$1,FALSE))</f>
        <v>#VALUE!</v>
      </c>
      <c r="P63" s="20" t="e" vm="1">
        <f>IF(VLOOKUP($A63,'[1]4. Children with disabilities'!$B$8:$BG$226,'[1]4. Children with disabilities'!Z$1,FALSE)=F63,"",VLOOKUP($A63,'[1]4. Children with disabilities'!$B$8:$BG$226,'[1]4. Children with disabilities'!Z$1,FALSE)-F63)</f>
        <v>#VALUE!</v>
      </c>
      <c r="Q63" s="20" t="e" vm="1">
        <f>IF(VLOOKUP($A63,'[1]4. Children with disabilities'!$B$8:$BG$226,'[1]4. Children with disabilities'!AA$1,FALSE)=G63,"",VLOOKUP($A63,'[1]4. Children with disabilities'!$B$8:$BG$226,'[1]4. Children with disabilities'!AA$1,FALSE))</f>
        <v>#VALUE!</v>
      </c>
      <c r="R63" s="7" t="e" vm="1">
        <f>IF(VLOOKUP($A63,'[1]4. Children with disabilities'!$B$8:$BG$226,'[1]4. Children with disabilities'!AB$1,FALSE)=H63,"",VLOOKUP($A63,'[1]4. Children with disabilities'!$B$8:$BG$226,'[1]4. Children with disabilities'!AB$1,FALSE))</f>
        <v>#VALUE!</v>
      </c>
      <c r="S63" s="7" t="s">
        <v>303</v>
      </c>
      <c r="T63" s="47">
        <v>282.7551150082603</v>
      </c>
      <c r="U63" s="7">
        <v>2021</v>
      </c>
      <c r="V63" s="7" t="s">
        <v>442</v>
      </c>
      <c r="X63" s="7" t="s">
        <v>496</v>
      </c>
      <c r="Y63" s="7" t="b">
        <f t="shared" si="12"/>
        <v>1</v>
      </c>
      <c r="Z63" s="47">
        <f t="shared" si="1"/>
        <v>282.7551150082603</v>
      </c>
      <c r="AA63" s="20">
        <f t="shared" si="2"/>
        <v>2021</v>
      </c>
      <c r="AB63" s="20" t="str">
        <f t="shared" si="3"/>
        <v>Y0T17</v>
      </c>
      <c r="AC63" s="20">
        <f t="shared" si="4"/>
        <v>0</v>
      </c>
      <c r="AD63" s="20" t="str">
        <f t="shared" si="5"/>
        <v>Child Protection Authority</v>
      </c>
      <c r="AE63" s="7" t="b">
        <f t="shared" si="6"/>
        <v>1</v>
      </c>
      <c r="AF63" s="7" t="b">
        <f t="shared" si="7"/>
        <v>1</v>
      </c>
      <c r="AG63" s="7" t="b">
        <f t="shared" si="8"/>
        <v>1</v>
      </c>
      <c r="AH63" s="7" t="b">
        <f t="shared" si="9"/>
        <v>1</v>
      </c>
      <c r="AI63" s="7" t="s">
        <v>309</v>
      </c>
      <c r="AJ63" s="7">
        <v>177.9</v>
      </c>
      <c r="AK63" s="47">
        <f t="shared" si="10"/>
        <v>177.87081047810918</v>
      </c>
      <c r="AL63" s="47">
        <f t="shared" si="11"/>
        <v>-2.9189521890828019E-2</v>
      </c>
    </row>
    <row r="64" spans="1:38" x14ac:dyDescent="0.3">
      <c r="A64" s="7" t="s">
        <v>60</v>
      </c>
      <c r="B64" s="7" t="s">
        <v>287</v>
      </c>
      <c r="C64" s="20">
        <v>31.2905593290863</v>
      </c>
      <c r="D64" s="7" t="s">
        <v>5</v>
      </c>
      <c r="E64" s="15">
        <v>2021</v>
      </c>
      <c r="F64" s="17" t="s">
        <v>442</v>
      </c>
      <c r="G64" s="18"/>
      <c r="H64" s="19" t="s">
        <v>485</v>
      </c>
      <c r="J64" s="7" t="e" vm="1">
        <f>IF(VLOOKUP($A64,'[1]4. Children with disabilities'!$B$8:$BG$226,'[1]4. Children with disabilities'!T$1,FALSE)=C64,"",VLOOKUP($A64,'[1]4. Children with disabilities'!$B$8:$BG$226,'[1]4. Children with disabilities'!T$1,FALSE)-C64)</f>
        <v>#VALUE!</v>
      </c>
      <c r="K64" s="7" t="e" vm="1">
        <f>IF(VLOOKUP($A64,'[1]4. Children with disabilities'!$B$8:$BG$226,'[1]4. Children with disabilities'!U$1,FALSE)=D64,"",VLOOKUP($A64,'[1]4. Children with disabilities'!$B$8:$BG$226,'[1]4. Children with disabilities'!U$1,FALSE))</f>
        <v>#VALUE!</v>
      </c>
      <c r="L64" s="20" t="e" vm="1">
        <f>IF(VLOOKUP($A64,'[1]4. Children with disabilities'!$B$8:$BG$226,'[1]4. Children with disabilities'!V$1,FALSE)=#REF!,"",VLOOKUP($A64,'[1]4. Children with disabilities'!$B$8:$BG$226,'[1]4. Children with disabilities'!V$1,FALSE)-#REF!)</f>
        <v>#VALUE!</v>
      </c>
      <c r="M64" s="20" t="e" vm="1">
        <f>IF(VLOOKUP($A64,'[1]4. Children with disabilities'!$B$8:$BG$226,'[1]4. Children with disabilities'!W$1,FALSE)=#REF!,"",VLOOKUP($A64,'[1]4. Children with disabilities'!$B$8:$BG$226,'[1]4. Children with disabilities'!W$1,FALSE))</f>
        <v>#VALUE!</v>
      </c>
      <c r="N64" s="20" t="e" vm="1">
        <f>IF(VLOOKUP($A64,'[1]4. Children with disabilities'!$B$8:$BG$226,'[1]4. Children with disabilities'!X$1,FALSE)=E64,"",VLOOKUP($A64,'[1]4. Children with disabilities'!$B$8:$BG$226,'[1]4. Children with disabilities'!X$1,FALSE)-E64)</f>
        <v>#VALUE!</v>
      </c>
      <c r="O64" s="20" t="e" vm="1">
        <f>IF(VLOOKUP($A64,'[1]4. Children with disabilities'!$B$8:$BG$226,'[1]4. Children with disabilities'!Y$1,FALSE)=#REF!,"",VLOOKUP($A64,'[1]4. Children with disabilities'!$B$8:$BG$226,'[1]4. Children with disabilities'!Y$1,FALSE))</f>
        <v>#VALUE!</v>
      </c>
      <c r="P64" s="20" t="e" vm="1">
        <f>IF(VLOOKUP($A64,'[1]4. Children with disabilities'!$B$8:$BG$226,'[1]4. Children with disabilities'!Z$1,FALSE)=F64,"",VLOOKUP($A64,'[1]4. Children with disabilities'!$B$8:$BG$226,'[1]4. Children with disabilities'!Z$1,FALSE)-F64)</f>
        <v>#VALUE!</v>
      </c>
      <c r="Q64" s="20" t="e" vm="1">
        <f>IF(VLOOKUP($A64,'[1]4. Children with disabilities'!$B$8:$BG$226,'[1]4. Children with disabilities'!AA$1,FALSE)=G64,"",VLOOKUP($A64,'[1]4. Children with disabilities'!$B$8:$BG$226,'[1]4. Children with disabilities'!AA$1,FALSE))</f>
        <v>#VALUE!</v>
      </c>
      <c r="R64" s="7" t="e" vm="1">
        <f>IF(VLOOKUP($A64,'[1]4. Children with disabilities'!$B$8:$BG$226,'[1]4. Children with disabilities'!AB$1,FALSE)=H64,"",VLOOKUP($A64,'[1]4. Children with disabilities'!$B$8:$BG$226,'[1]4. Children with disabilities'!AB$1,FALSE))</f>
        <v>#VALUE!</v>
      </c>
      <c r="S64" s="7" t="s">
        <v>304</v>
      </c>
      <c r="T64" s="47">
        <v>71.465260545551459</v>
      </c>
      <c r="U64" s="7">
        <v>2015</v>
      </c>
      <c r="V64" s="7" t="s">
        <v>442</v>
      </c>
      <c r="X64" s="7" t="s">
        <v>497</v>
      </c>
      <c r="Y64" s="7" t="b">
        <f t="shared" si="12"/>
        <v>1</v>
      </c>
      <c r="Z64" s="47">
        <f t="shared" si="1"/>
        <v>71.465260545551459</v>
      </c>
      <c r="AA64" s="20">
        <f t="shared" si="2"/>
        <v>2015</v>
      </c>
      <c r="AB64" s="20" t="str">
        <f t="shared" si="3"/>
        <v>Y0T17</v>
      </c>
      <c r="AC64" s="20">
        <f t="shared" si="4"/>
        <v>0</v>
      </c>
      <c r="AD64" s="20" t="str">
        <f t="shared" si="5"/>
        <v>Consejo Nacional de Adopciones (residential care)</v>
      </c>
      <c r="AE64" s="7" t="b">
        <f t="shared" si="6"/>
        <v>1</v>
      </c>
      <c r="AF64" s="7" t="b">
        <f t="shared" si="7"/>
        <v>1</v>
      </c>
      <c r="AG64" s="7" t="b">
        <f t="shared" si="8"/>
        <v>1</v>
      </c>
      <c r="AH64" s="7" t="b">
        <f t="shared" si="9"/>
        <v>1</v>
      </c>
      <c r="AI64" s="7" t="s">
        <v>310</v>
      </c>
      <c r="AJ64" s="7">
        <v>382.9</v>
      </c>
      <c r="AK64" s="47">
        <f t="shared" si="10"/>
        <v>382.8941237135349</v>
      </c>
      <c r="AL64" s="47">
        <f t="shared" si="11"/>
        <v>-5.8762864650816482E-3</v>
      </c>
    </row>
    <row r="65" spans="1:38" x14ac:dyDescent="0.3">
      <c r="A65" s="7" t="s">
        <v>71</v>
      </c>
      <c r="B65" s="7" t="s">
        <v>290</v>
      </c>
      <c r="C65" s="40">
        <v>23.424190800681433</v>
      </c>
      <c r="D65" s="7" t="s">
        <v>5</v>
      </c>
      <c r="E65" s="15">
        <v>2010</v>
      </c>
      <c r="F65" s="17" t="s">
        <v>442</v>
      </c>
      <c r="G65" s="18"/>
      <c r="H65" s="19" t="s">
        <v>487</v>
      </c>
      <c r="J65" s="7" t="e" vm="1">
        <f>IF(VLOOKUP($A65,'[1]4. Children with disabilities'!$B$8:$BG$226,'[1]4. Children with disabilities'!T$1,FALSE)=C65,"",VLOOKUP($A65,'[1]4. Children with disabilities'!$B$8:$BG$226,'[1]4. Children with disabilities'!T$1,FALSE)-C65)</f>
        <v>#VALUE!</v>
      </c>
      <c r="K65" s="7" t="e" vm="1">
        <f>IF(VLOOKUP($A65,'[1]4. Children with disabilities'!$B$8:$BG$226,'[1]4. Children with disabilities'!U$1,FALSE)=D65,"",VLOOKUP($A65,'[1]4. Children with disabilities'!$B$8:$BG$226,'[1]4. Children with disabilities'!U$1,FALSE))</f>
        <v>#VALUE!</v>
      </c>
      <c r="L65" s="20" t="e" vm="1">
        <f>IF(VLOOKUP($A65,'[1]4. Children with disabilities'!$B$8:$BG$226,'[1]4. Children with disabilities'!V$1,FALSE)=#REF!,"",VLOOKUP($A65,'[1]4. Children with disabilities'!$B$8:$BG$226,'[1]4. Children with disabilities'!V$1,FALSE)-#REF!)</f>
        <v>#VALUE!</v>
      </c>
      <c r="M65" s="20" t="e" vm="1">
        <f>IF(VLOOKUP($A65,'[1]4. Children with disabilities'!$B$8:$BG$226,'[1]4. Children with disabilities'!W$1,FALSE)=#REF!,"",VLOOKUP($A65,'[1]4. Children with disabilities'!$B$8:$BG$226,'[1]4. Children with disabilities'!W$1,FALSE))</f>
        <v>#VALUE!</v>
      </c>
      <c r="N65" s="20" t="e" vm="1">
        <f>IF(VLOOKUP($A65,'[1]4. Children with disabilities'!$B$8:$BG$226,'[1]4. Children with disabilities'!X$1,FALSE)=E65,"",VLOOKUP($A65,'[1]4. Children with disabilities'!$B$8:$BG$226,'[1]4. Children with disabilities'!X$1,FALSE)-E65)</f>
        <v>#VALUE!</v>
      </c>
      <c r="O65" s="20" t="e" vm="1">
        <f>IF(VLOOKUP($A65,'[1]4. Children with disabilities'!$B$8:$BG$226,'[1]4. Children with disabilities'!Y$1,FALSE)=#REF!,"",VLOOKUP($A65,'[1]4. Children with disabilities'!$B$8:$BG$226,'[1]4. Children with disabilities'!Y$1,FALSE))</f>
        <v>#VALUE!</v>
      </c>
      <c r="P65" s="20" t="e" vm="1">
        <f>IF(VLOOKUP($A65,'[1]4. Children with disabilities'!$B$8:$BG$226,'[1]4. Children with disabilities'!Z$1,FALSE)=F65,"",VLOOKUP($A65,'[1]4. Children with disabilities'!$B$8:$BG$226,'[1]4. Children with disabilities'!Z$1,FALSE)-F65)</f>
        <v>#VALUE!</v>
      </c>
      <c r="Q65" s="20" t="e" vm="1">
        <f>IF(VLOOKUP($A65,'[1]4. Children with disabilities'!$B$8:$BG$226,'[1]4. Children with disabilities'!AA$1,FALSE)=G65,"",VLOOKUP($A65,'[1]4. Children with disabilities'!$B$8:$BG$226,'[1]4. Children with disabilities'!AA$1,FALSE))</f>
        <v>#VALUE!</v>
      </c>
      <c r="R65" s="7" t="e" vm="1">
        <f>IF(VLOOKUP($A65,'[1]4. Children with disabilities'!$B$8:$BG$226,'[1]4. Children with disabilities'!AB$1,FALSE)=H65,"",VLOOKUP($A65,'[1]4. Children with disabilities'!$B$8:$BG$226,'[1]4. Children with disabilities'!AB$1,FALSE))</f>
        <v>#VALUE!</v>
      </c>
      <c r="S65" s="7" t="s">
        <v>305</v>
      </c>
      <c r="T65" s="47">
        <v>17.769590130748359</v>
      </c>
      <c r="U65" s="7">
        <v>2012</v>
      </c>
      <c r="V65" s="7" t="s">
        <v>442</v>
      </c>
      <c r="X65" s="7" t="s">
        <v>498</v>
      </c>
      <c r="Y65" s="7" t="b">
        <f t="shared" si="12"/>
        <v>1</v>
      </c>
      <c r="Z65" s="47">
        <f t="shared" si="1"/>
        <v>17.769590130748359</v>
      </c>
      <c r="AA65" s="20">
        <f t="shared" si="2"/>
        <v>2012</v>
      </c>
      <c r="AB65" s="20" t="str">
        <f t="shared" si="3"/>
        <v>Y0T17</v>
      </c>
      <c r="AC65" s="20">
        <f t="shared" si="4"/>
        <v>0</v>
      </c>
      <c r="AD65" s="20" t="str">
        <f t="shared" si="5"/>
        <v>National Directory in charge of Child protection</v>
      </c>
      <c r="AE65" s="7" t="b">
        <f t="shared" si="6"/>
        <v>1</v>
      </c>
      <c r="AF65" s="7" t="b">
        <f t="shared" si="7"/>
        <v>1</v>
      </c>
      <c r="AG65" s="7" t="b">
        <f t="shared" si="8"/>
        <v>1</v>
      </c>
      <c r="AH65" s="7" t="b">
        <f t="shared" si="9"/>
        <v>1</v>
      </c>
      <c r="AI65" s="7" t="s">
        <v>312</v>
      </c>
      <c r="AJ65" s="7">
        <v>83.2</v>
      </c>
      <c r="AK65" s="47">
        <f t="shared" si="10"/>
        <v>83.184572552195746</v>
      </c>
      <c r="AL65" s="47">
        <f t="shared" si="11"/>
        <v>-1.5427447804256644E-2</v>
      </c>
    </row>
    <row r="66" spans="1:38" x14ac:dyDescent="0.3">
      <c r="A66" s="7" t="s">
        <v>171</v>
      </c>
      <c r="B66" s="7" t="s">
        <v>398</v>
      </c>
      <c r="C66" s="40"/>
      <c r="E66" s="15"/>
      <c r="F66" s="15"/>
      <c r="G66" s="16"/>
      <c r="H66" s="19"/>
      <c r="J66" s="7" t="e" vm="1">
        <f>IF(VLOOKUP($A66,'[1]4. Children with disabilities'!$B$8:$BG$226,'[1]4. Children with disabilities'!T$1,FALSE)=C66,"",VLOOKUP($A66,'[1]4. Children with disabilities'!$B$8:$BG$226,'[1]4. Children with disabilities'!T$1,FALSE)-C66)</f>
        <v>#VALUE!</v>
      </c>
      <c r="K66" s="7" t="e" vm="1">
        <f>IF(VLOOKUP($A66,'[1]4. Children with disabilities'!$B$8:$BG$226,'[1]4. Children with disabilities'!U$1,FALSE)=D66,"",VLOOKUP($A66,'[1]4. Children with disabilities'!$B$8:$BG$226,'[1]4. Children with disabilities'!U$1,FALSE))</f>
        <v>#VALUE!</v>
      </c>
      <c r="L66" s="20" t="e" vm="1">
        <f>IF(VLOOKUP($A66,'[1]4. Children with disabilities'!$B$8:$BG$226,'[1]4. Children with disabilities'!V$1,FALSE)=#REF!,"",VLOOKUP($A66,'[1]4. Children with disabilities'!$B$8:$BG$226,'[1]4. Children with disabilities'!V$1,FALSE)-#REF!)</f>
        <v>#VALUE!</v>
      </c>
      <c r="M66" s="20" t="e" vm="1">
        <f>IF(VLOOKUP($A66,'[1]4. Children with disabilities'!$B$8:$BG$226,'[1]4. Children with disabilities'!W$1,FALSE)=#REF!,"",VLOOKUP($A66,'[1]4. Children with disabilities'!$B$8:$BG$226,'[1]4. Children with disabilities'!W$1,FALSE))</f>
        <v>#VALUE!</v>
      </c>
      <c r="N66" s="20" t="e" vm="1">
        <f>IF(VLOOKUP($A66,'[1]4. Children with disabilities'!$B$8:$BG$226,'[1]4. Children with disabilities'!X$1,FALSE)=E66,"",VLOOKUP($A66,'[1]4. Children with disabilities'!$B$8:$BG$226,'[1]4. Children with disabilities'!X$1,FALSE)-E66)</f>
        <v>#VALUE!</v>
      </c>
      <c r="O66" s="20" t="e" vm="1">
        <f>IF(VLOOKUP($A66,'[1]4. Children with disabilities'!$B$8:$BG$226,'[1]4. Children with disabilities'!Y$1,FALSE)=#REF!,"",VLOOKUP($A66,'[1]4. Children with disabilities'!$B$8:$BG$226,'[1]4. Children with disabilities'!Y$1,FALSE))</f>
        <v>#VALUE!</v>
      </c>
      <c r="P66" s="20" t="e" vm="1">
        <f>IF(VLOOKUP($A66,'[1]4. Children with disabilities'!$B$8:$BG$226,'[1]4. Children with disabilities'!Z$1,FALSE)=F66,"",VLOOKUP($A66,'[1]4. Children with disabilities'!$B$8:$BG$226,'[1]4. Children with disabilities'!Z$1,FALSE)-F66)</f>
        <v>#VALUE!</v>
      </c>
      <c r="Q66" s="20" t="e" vm="1">
        <f>IF(VLOOKUP($A66,'[1]4. Children with disabilities'!$B$8:$BG$226,'[1]4. Children with disabilities'!AA$1,FALSE)=G66,"",VLOOKUP($A66,'[1]4. Children with disabilities'!$B$8:$BG$226,'[1]4. Children with disabilities'!AA$1,FALSE))</f>
        <v>#VALUE!</v>
      </c>
      <c r="R66" s="7" t="e" vm="1">
        <f>IF(VLOOKUP($A66,'[1]4. Children with disabilities'!$B$8:$BG$226,'[1]4. Children with disabilities'!AB$1,FALSE)=H66,"",VLOOKUP($A66,'[1]4. Children with disabilities'!$B$8:$BG$226,'[1]4. Children with disabilities'!AB$1,FALSE))</f>
        <v>#VALUE!</v>
      </c>
      <c r="S66" s="7" t="s">
        <v>306</v>
      </c>
      <c r="T66" s="47">
        <v>41.544533431809263</v>
      </c>
      <c r="U66" s="7">
        <v>2020</v>
      </c>
      <c r="V66" s="7" t="s">
        <v>442</v>
      </c>
      <c r="X66" s="7" t="s">
        <v>499</v>
      </c>
      <c r="Y66" s="7" t="b">
        <f t="shared" si="12"/>
        <v>1</v>
      </c>
      <c r="Z66" s="47">
        <f t="shared" si="1"/>
        <v>41.544533431809263</v>
      </c>
      <c r="AA66" s="20">
        <f t="shared" si="2"/>
        <v>2020</v>
      </c>
      <c r="AB66" s="20" t="str">
        <f t="shared" si="3"/>
        <v>Y0T17</v>
      </c>
      <c r="AC66" s="20">
        <f t="shared" si="4"/>
        <v>0</v>
      </c>
      <c r="AD66" s="20" t="str">
        <f t="shared" si="5"/>
        <v>Ministry of Woman, Family and Social Protection</v>
      </c>
      <c r="AE66" s="7" t="b">
        <f t="shared" si="6"/>
        <v>1</v>
      </c>
      <c r="AF66" s="7" t="b">
        <f t="shared" si="7"/>
        <v>1</v>
      </c>
      <c r="AG66" s="7" t="b">
        <f t="shared" si="8"/>
        <v>1</v>
      </c>
      <c r="AH66" s="7" t="b">
        <f t="shared" si="9"/>
        <v>1</v>
      </c>
      <c r="AI66" s="7" t="s">
        <v>313</v>
      </c>
      <c r="AJ66" s="7">
        <v>604.4</v>
      </c>
      <c r="AK66" s="47">
        <f t="shared" si="10"/>
        <v>604.39987637363163</v>
      </c>
      <c r="AL66" s="47">
        <f t="shared" si="11"/>
        <v>-1.2362636834950536E-4</v>
      </c>
    </row>
    <row r="67" spans="1:38" x14ac:dyDescent="0.3">
      <c r="A67" s="7" t="s">
        <v>63</v>
      </c>
      <c r="B67" s="7" t="s">
        <v>291</v>
      </c>
      <c r="C67" s="40"/>
      <c r="E67" s="15"/>
      <c r="F67" s="15"/>
      <c r="G67" s="16"/>
      <c r="H67" s="19"/>
      <c r="J67" s="7" t="e" vm="1">
        <f>IF(VLOOKUP($A67,'[1]4. Children with disabilities'!$B$8:$BG$226,'[1]4. Children with disabilities'!T$1,FALSE)=C67,"",VLOOKUP($A67,'[1]4. Children with disabilities'!$B$8:$BG$226,'[1]4. Children with disabilities'!T$1,FALSE)-C67)</f>
        <v>#VALUE!</v>
      </c>
      <c r="K67" s="7" t="e" vm="1">
        <f>IF(VLOOKUP($A67,'[1]4. Children with disabilities'!$B$8:$BG$226,'[1]4. Children with disabilities'!U$1,FALSE)=D67,"",VLOOKUP($A67,'[1]4. Children with disabilities'!$B$8:$BG$226,'[1]4. Children with disabilities'!U$1,FALSE))</f>
        <v>#VALUE!</v>
      </c>
      <c r="L67" s="20" t="e" vm="1">
        <f>IF(VLOOKUP($A67,'[1]4. Children with disabilities'!$B$8:$BG$226,'[1]4. Children with disabilities'!V$1,FALSE)=#REF!,"",VLOOKUP($A67,'[1]4. Children with disabilities'!$B$8:$BG$226,'[1]4. Children with disabilities'!V$1,FALSE)-#REF!)</f>
        <v>#VALUE!</v>
      </c>
      <c r="M67" s="20" t="e" vm="1">
        <f>IF(VLOOKUP($A67,'[1]4. Children with disabilities'!$B$8:$BG$226,'[1]4. Children with disabilities'!W$1,FALSE)=#REF!,"",VLOOKUP($A67,'[1]4. Children with disabilities'!$B$8:$BG$226,'[1]4. Children with disabilities'!W$1,FALSE))</f>
        <v>#VALUE!</v>
      </c>
      <c r="N67" s="20" t="e" vm="1">
        <f>IF(VLOOKUP($A67,'[1]4. Children with disabilities'!$B$8:$BG$226,'[1]4. Children with disabilities'!X$1,FALSE)=E67,"",VLOOKUP($A67,'[1]4. Children with disabilities'!$B$8:$BG$226,'[1]4. Children with disabilities'!X$1,FALSE)-E67)</f>
        <v>#VALUE!</v>
      </c>
      <c r="O67" s="20" t="e" vm="1">
        <f>IF(VLOOKUP($A67,'[1]4. Children with disabilities'!$B$8:$BG$226,'[1]4. Children with disabilities'!Y$1,FALSE)=#REF!,"",VLOOKUP($A67,'[1]4. Children with disabilities'!$B$8:$BG$226,'[1]4. Children with disabilities'!Y$1,FALSE))</f>
        <v>#VALUE!</v>
      </c>
      <c r="P67" s="20" t="e" vm="1">
        <f>IF(VLOOKUP($A67,'[1]4. Children with disabilities'!$B$8:$BG$226,'[1]4. Children with disabilities'!Z$1,FALSE)=F67,"",VLOOKUP($A67,'[1]4. Children with disabilities'!$B$8:$BG$226,'[1]4. Children with disabilities'!Z$1,FALSE)-F67)</f>
        <v>#VALUE!</v>
      </c>
      <c r="Q67" s="20" t="e" vm="1">
        <f>IF(VLOOKUP($A67,'[1]4. Children with disabilities'!$B$8:$BG$226,'[1]4. Children with disabilities'!AA$1,FALSE)=G67,"",VLOOKUP($A67,'[1]4. Children with disabilities'!$B$8:$BG$226,'[1]4. Children with disabilities'!AA$1,FALSE))</f>
        <v>#VALUE!</v>
      </c>
      <c r="R67" s="7" t="e" vm="1">
        <f>IF(VLOOKUP($A67,'[1]4. Children with disabilities'!$B$8:$BG$226,'[1]4. Children with disabilities'!AB$1,FALSE)=H67,"",VLOOKUP($A67,'[1]4. Children with disabilities'!$B$8:$BG$226,'[1]4. Children with disabilities'!AB$1,FALSE))</f>
        <v>#VALUE!</v>
      </c>
      <c r="S67" s="7" t="s">
        <v>307</v>
      </c>
      <c r="T67" s="47">
        <v>304.66714218636309</v>
      </c>
      <c r="U67" s="7">
        <v>2014</v>
      </c>
      <c r="V67" s="7" t="s">
        <v>442</v>
      </c>
      <c r="X67" s="7" t="s">
        <v>500</v>
      </c>
      <c r="Y67" s="7" t="b">
        <f t="shared" si="12"/>
        <v>1</v>
      </c>
      <c r="Z67" s="47">
        <f t="shared" si="1"/>
        <v>304.66714218636309</v>
      </c>
      <c r="AA67" s="20">
        <f t="shared" si="2"/>
        <v>2014</v>
      </c>
      <c r="AB67" s="20" t="str">
        <f t="shared" si="3"/>
        <v>Y0T17</v>
      </c>
      <c r="AC67" s="20">
        <f t="shared" si="4"/>
        <v>0</v>
      </c>
      <c r="AD67" s="20" t="str">
        <f t="shared" si="5"/>
        <v>Ministry of Labor, Human Services and Social Security</v>
      </c>
      <c r="AE67" s="7" t="b">
        <f t="shared" si="6"/>
        <v>1</v>
      </c>
      <c r="AF67" s="7" t="b">
        <f t="shared" si="7"/>
        <v>1</v>
      </c>
      <c r="AG67" s="7" t="b">
        <f t="shared" si="8"/>
        <v>1</v>
      </c>
      <c r="AH67" s="7" t="b">
        <f t="shared" si="9"/>
        <v>1</v>
      </c>
      <c r="AI67" s="7" t="s">
        <v>314</v>
      </c>
      <c r="AJ67" s="7">
        <v>44</v>
      </c>
      <c r="AK67" s="47">
        <f t="shared" si="10"/>
        <v>43.951124683835275</v>
      </c>
      <c r="AL67" s="47">
        <f t="shared" si="11"/>
        <v>-4.8875316164725291E-2</v>
      </c>
    </row>
    <row r="68" spans="1:38" x14ac:dyDescent="0.3">
      <c r="A68" s="7" t="s">
        <v>66</v>
      </c>
      <c r="B68" s="7" t="s">
        <v>293</v>
      </c>
      <c r="C68" s="20" t="s">
        <v>5</v>
      </c>
      <c r="D68" s="7" t="s">
        <v>5</v>
      </c>
      <c r="E68" s="15" t="s">
        <v>5</v>
      </c>
      <c r="F68" s="17" t="s">
        <v>5</v>
      </c>
      <c r="G68" s="18" t="s">
        <v>5</v>
      </c>
      <c r="H68" s="19" t="s">
        <v>5</v>
      </c>
      <c r="J68" s="7" t="e" vm="1">
        <f>IF(VLOOKUP($A68,'[1]4. Children with disabilities'!$B$8:$BG$226,'[1]4. Children with disabilities'!T$1,FALSE)=C68,"",VLOOKUP($A68,'[1]4. Children with disabilities'!$B$8:$BG$226,'[1]4. Children with disabilities'!T$1,FALSE)-C68)</f>
        <v>#VALUE!</v>
      </c>
      <c r="K68" s="7" t="e" vm="1">
        <f>IF(VLOOKUP($A68,'[1]4. Children with disabilities'!$B$8:$BG$226,'[1]4. Children with disabilities'!U$1,FALSE)=D68,"",VLOOKUP($A68,'[1]4. Children with disabilities'!$B$8:$BG$226,'[1]4. Children with disabilities'!U$1,FALSE))</f>
        <v>#VALUE!</v>
      </c>
      <c r="L68" s="20" t="e" vm="1">
        <f>IF(VLOOKUP($A68,'[1]4. Children with disabilities'!$B$8:$BG$226,'[1]4. Children with disabilities'!V$1,FALSE)=#REF!,"",VLOOKUP($A68,'[1]4. Children with disabilities'!$B$8:$BG$226,'[1]4. Children with disabilities'!V$1,FALSE)-#REF!)</f>
        <v>#VALUE!</v>
      </c>
      <c r="M68" s="20" t="e" vm="1">
        <f>IF(VLOOKUP($A68,'[1]4. Children with disabilities'!$B$8:$BG$226,'[1]4. Children with disabilities'!W$1,FALSE)=#REF!,"",VLOOKUP($A68,'[1]4. Children with disabilities'!$B$8:$BG$226,'[1]4. Children with disabilities'!W$1,FALSE))</f>
        <v>#VALUE!</v>
      </c>
      <c r="N68" s="20" t="e" vm="1">
        <f>IF(VLOOKUP($A68,'[1]4. Children with disabilities'!$B$8:$BG$226,'[1]4. Children with disabilities'!X$1,FALSE)=E68,"",VLOOKUP($A68,'[1]4. Children with disabilities'!$B$8:$BG$226,'[1]4. Children with disabilities'!X$1,FALSE)-E68)</f>
        <v>#VALUE!</v>
      </c>
      <c r="O68" s="20" t="e" vm="1">
        <f>IF(VLOOKUP($A68,'[1]4. Children with disabilities'!$B$8:$BG$226,'[1]4. Children with disabilities'!Y$1,FALSE)=#REF!,"",VLOOKUP($A68,'[1]4. Children with disabilities'!$B$8:$BG$226,'[1]4. Children with disabilities'!Y$1,FALSE))</f>
        <v>#VALUE!</v>
      </c>
      <c r="P68" s="20" t="e" vm="1">
        <f>IF(VLOOKUP($A68,'[1]4. Children with disabilities'!$B$8:$BG$226,'[1]4. Children with disabilities'!Z$1,FALSE)=F68,"",VLOOKUP($A68,'[1]4. Children with disabilities'!$B$8:$BG$226,'[1]4. Children with disabilities'!Z$1,FALSE)-F68)</f>
        <v>#VALUE!</v>
      </c>
      <c r="Q68" s="20" t="e" vm="1">
        <f>IF(VLOOKUP($A68,'[1]4. Children with disabilities'!$B$8:$BG$226,'[1]4. Children with disabilities'!AA$1,FALSE)=G68,"",VLOOKUP($A68,'[1]4. Children with disabilities'!$B$8:$BG$226,'[1]4. Children with disabilities'!AA$1,FALSE))</f>
        <v>#VALUE!</v>
      </c>
      <c r="R68" s="7" t="e" vm="1">
        <f>IF(VLOOKUP($A68,'[1]4. Children with disabilities'!$B$8:$BG$226,'[1]4. Children with disabilities'!AB$1,FALSE)=H68,"",VLOOKUP($A68,'[1]4. Children with disabilities'!$B$8:$BG$226,'[1]4. Children with disabilities'!AB$1,FALSE))</f>
        <v>#VALUE!</v>
      </c>
      <c r="S68" s="7" t="s">
        <v>308</v>
      </c>
      <c r="T68" s="47">
        <v>588.72578602065346</v>
      </c>
      <c r="U68" s="7">
        <v>2018</v>
      </c>
      <c r="V68" s="7" t="s">
        <v>442</v>
      </c>
      <c r="X68" s="7" t="s">
        <v>501</v>
      </c>
      <c r="Y68" s="7" t="b">
        <f t="shared" si="12"/>
        <v>1</v>
      </c>
      <c r="Z68" s="47">
        <f t="shared" si="1"/>
        <v>588.72578602065346</v>
      </c>
      <c r="AA68" s="20">
        <f t="shared" si="2"/>
        <v>2018</v>
      </c>
      <c r="AB68" s="20" t="str">
        <f t="shared" si="3"/>
        <v>Y0T17</v>
      </c>
      <c r="AC68" s="20">
        <f t="shared" si="4"/>
        <v>0</v>
      </c>
      <c r="AD68" s="20" t="str">
        <f t="shared" si="5"/>
        <v>Institut du bien-etre social et de reserches (IBERS)</v>
      </c>
      <c r="AE68" s="7" t="b">
        <f t="shared" si="6"/>
        <v>1</v>
      </c>
      <c r="AF68" s="7" t="b">
        <f t="shared" si="7"/>
        <v>1</v>
      </c>
      <c r="AG68" s="7" t="b">
        <f t="shared" si="8"/>
        <v>1</v>
      </c>
      <c r="AH68" s="7" t="b">
        <f t="shared" si="9"/>
        <v>1</v>
      </c>
      <c r="AI68" s="7" t="s">
        <v>315</v>
      </c>
      <c r="AJ68" s="7">
        <v>3</v>
      </c>
      <c r="AK68" s="47">
        <f t="shared" si="10"/>
        <v>2.970444081390168</v>
      </c>
      <c r="AL68" s="47">
        <f t="shared" si="11"/>
        <v>-2.9555918609831977E-2</v>
      </c>
    </row>
    <row r="69" spans="1:38" x14ac:dyDescent="0.3">
      <c r="A69" s="7" t="s">
        <v>67</v>
      </c>
      <c r="B69" s="7" t="s">
        <v>295</v>
      </c>
      <c r="C69" s="40"/>
      <c r="E69" s="15"/>
      <c r="F69" s="15"/>
      <c r="G69" s="16"/>
      <c r="H69" s="19"/>
      <c r="J69" s="7" t="e" vm="1">
        <f>IF(VLOOKUP($A69,'[1]4. Children with disabilities'!$B$8:$BG$226,'[1]4. Children with disabilities'!T$1,FALSE)=C69,"",VLOOKUP($A69,'[1]4. Children with disabilities'!$B$8:$BG$226,'[1]4. Children with disabilities'!T$1,FALSE)-C69)</f>
        <v>#VALUE!</v>
      </c>
      <c r="K69" s="7" t="e" vm="1">
        <f>IF(VLOOKUP($A69,'[1]4. Children with disabilities'!$B$8:$BG$226,'[1]4. Children with disabilities'!U$1,FALSE)=D69,"",VLOOKUP($A69,'[1]4. Children with disabilities'!$B$8:$BG$226,'[1]4. Children with disabilities'!U$1,FALSE))</f>
        <v>#VALUE!</v>
      </c>
      <c r="L69" s="20" t="e" vm="1">
        <f>IF(VLOOKUP($A69,'[1]4. Children with disabilities'!$B$8:$BG$226,'[1]4. Children with disabilities'!V$1,FALSE)=#REF!,"",VLOOKUP($A69,'[1]4. Children with disabilities'!$B$8:$BG$226,'[1]4. Children with disabilities'!V$1,FALSE)-#REF!)</f>
        <v>#VALUE!</v>
      </c>
      <c r="M69" s="20" t="e" vm="1">
        <f>IF(VLOOKUP($A69,'[1]4. Children with disabilities'!$B$8:$BG$226,'[1]4. Children with disabilities'!W$1,FALSE)=#REF!,"",VLOOKUP($A69,'[1]4. Children with disabilities'!$B$8:$BG$226,'[1]4. Children with disabilities'!W$1,FALSE))</f>
        <v>#VALUE!</v>
      </c>
      <c r="N69" s="20" t="e" vm="1">
        <f>IF(VLOOKUP($A69,'[1]4. Children with disabilities'!$B$8:$BG$226,'[1]4. Children with disabilities'!X$1,FALSE)=E69,"",VLOOKUP($A69,'[1]4. Children with disabilities'!$B$8:$BG$226,'[1]4. Children with disabilities'!X$1,FALSE)-E69)</f>
        <v>#VALUE!</v>
      </c>
      <c r="O69" s="20" t="e" vm="1">
        <f>IF(VLOOKUP($A69,'[1]4. Children with disabilities'!$B$8:$BG$226,'[1]4. Children with disabilities'!Y$1,FALSE)=#REF!,"",VLOOKUP($A69,'[1]4. Children with disabilities'!$B$8:$BG$226,'[1]4. Children with disabilities'!Y$1,FALSE))</f>
        <v>#VALUE!</v>
      </c>
      <c r="P69" s="20" t="e" vm="1">
        <f>IF(VLOOKUP($A69,'[1]4. Children with disabilities'!$B$8:$BG$226,'[1]4. Children with disabilities'!Z$1,FALSE)=F69,"",VLOOKUP($A69,'[1]4. Children with disabilities'!$B$8:$BG$226,'[1]4. Children with disabilities'!Z$1,FALSE)-F69)</f>
        <v>#VALUE!</v>
      </c>
      <c r="Q69" s="20" t="e" vm="1">
        <f>IF(VLOOKUP($A69,'[1]4. Children with disabilities'!$B$8:$BG$226,'[1]4. Children with disabilities'!AA$1,FALSE)=G69,"",VLOOKUP($A69,'[1]4. Children with disabilities'!$B$8:$BG$226,'[1]4. Children with disabilities'!AA$1,FALSE))</f>
        <v>#VALUE!</v>
      </c>
      <c r="R69" s="7" t="e" vm="1">
        <f>IF(VLOOKUP($A69,'[1]4. Children with disabilities'!$B$8:$BG$226,'[1]4. Children with disabilities'!AB$1,FALSE)=H69,"",VLOOKUP($A69,'[1]4. Children with disabilities'!$B$8:$BG$226,'[1]4. Children with disabilities'!AB$1,FALSE))</f>
        <v>#VALUE!</v>
      </c>
      <c r="S69" s="7" t="s">
        <v>309</v>
      </c>
      <c r="T69" s="47">
        <v>177.87081047810918</v>
      </c>
      <c r="U69" s="7">
        <v>2016</v>
      </c>
      <c r="V69" s="7" t="s">
        <v>442</v>
      </c>
      <c r="X69" s="7" t="s">
        <v>502</v>
      </c>
      <c r="Y69" s="7" t="b">
        <f t="shared" si="12"/>
        <v>1</v>
      </c>
      <c r="Z69" s="47">
        <f t="shared" si="1"/>
        <v>177.87081047810918</v>
      </c>
      <c r="AA69" s="20">
        <f t="shared" si="2"/>
        <v>2016</v>
      </c>
      <c r="AB69" s="20" t="str">
        <f t="shared" si="3"/>
        <v>Y0T17</v>
      </c>
      <c r="AC69" s="20">
        <f t="shared" si="4"/>
        <v>0</v>
      </c>
      <c r="AD69" s="20" t="str">
        <f t="shared" si="5"/>
        <v>Directorate of Children, Adolescents and Family (DINAF), Manual for Monitoring and Evaluation of Residential Alternative Care Institutions, 2016</v>
      </c>
      <c r="AE69" s="7" t="b">
        <f t="shared" si="6"/>
        <v>1</v>
      </c>
      <c r="AF69" s="7" t="b">
        <f t="shared" si="7"/>
        <v>1</v>
      </c>
      <c r="AG69" s="7" t="b">
        <f t="shared" si="8"/>
        <v>1</v>
      </c>
      <c r="AH69" s="7" t="b">
        <f t="shared" si="9"/>
        <v>1</v>
      </c>
      <c r="AI69" s="7" t="s">
        <v>316</v>
      </c>
      <c r="AJ69" s="7">
        <v>52.1</v>
      </c>
      <c r="AK69" s="47">
        <f t="shared" si="10"/>
        <v>52.064161290264622</v>
      </c>
      <c r="AL69" s="47">
        <f t="shared" si="11"/>
        <v>-3.5838709735379837E-2</v>
      </c>
    </row>
    <row r="70" spans="1:38" x14ac:dyDescent="0.3">
      <c r="A70" s="7" t="s">
        <v>76</v>
      </c>
      <c r="B70" s="7" t="s">
        <v>294</v>
      </c>
      <c r="C70" s="40">
        <v>44.21592108128025</v>
      </c>
      <c r="D70" s="7" t="s">
        <v>5</v>
      </c>
      <c r="E70" s="15">
        <v>2012</v>
      </c>
      <c r="F70" s="17" t="s">
        <v>442</v>
      </c>
      <c r="G70" s="18"/>
      <c r="H70" s="19" t="s">
        <v>489</v>
      </c>
      <c r="J70" s="7" t="e" vm="1">
        <f>IF(VLOOKUP($A70,'[1]4. Children with disabilities'!$B$8:$BG$226,'[1]4. Children with disabilities'!T$1,FALSE)=C70,"",VLOOKUP($A70,'[1]4. Children with disabilities'!$B$8:$BG$226,'[1]4. Children with disabilities'!T$1,FALSE)-C70)</f>
        <v>#VALUE!</v>
      </c>
      <c r="K70" s="7" t="e" vm="1">
        <f>IF(VLOOKUP($A70,'[1]4. Children with disabilities'!$B$8:$BG$226,'[1]4. Children with disabilities'!U$1,FALSE)=D70,"",VLOOKUP($A70,'[1]4. Children with disabilities'!$B$8:$BG$226,'[1]4. Children with disabilities'!U$1,FALSE))</f>
        <v>#VALUE!</v>
      </c>
      <c r="L70" s="20" t="e" vm="1">
        <f>IF(VLOOKUP($A70,'[1]4. Children with disabilities'!$B$8:$BG$226,'[1]4. Children with disabilities'!V$1,FALSE)=#REF!,"",VLOOKUP($A70,'[1]4. Children with disabilities'!$B$8:$BG$226,'[1]4. Children with disabilities'!V$1,FALSE)-#REF!)</f>
        <v>#VALUE!</v>
      </c>
      <c r="M70" s="20" t="e" vm="1">
        <f>IF(VLOOKUP($A70,'[1]4. Children with disabilities'!$B$8:$BG$226,'[1]4. Children with disabilities'!W$1,FALSE)=#REF!,"",VLOOKUP($A70,'[1]4. Children with disabilities'!$B$8:$BG$226,'[1]4. Children with disabilities'!W$1,FALSE))</f>
        <v>#VALUE!</v>
      </c>
      <c r="N70" s="20" t="e" vm="1">
        <f>IF(VLOOKUP($A70,'[1]4. Children with disabilities'!$B$8:$BG$226,'[1]4. Children with disabilities'!X$1,FALSE)=E70,"",VLOOKUP($A70,'[1]4. Children with disabilities'!$B$8:$BG$226,'[1]4. Children with disabilities'!X$1,FALSE)-E70)</f>
        <v>#VALUE!</v>
      </c>
      <c r="O70" s="20" t="e" vm="1">
        <f>IF(VLOOKUP($A70,'[1]4. Children with disabilities'!$B$8:$BG$226,'[1]4. Children with disabilities'!Y$1,FALSE)=#REF!,"",VLOOKUP($A70,'[1]4. Children with disabilities'!$B$8:$BG$226,'[1]4. Children with disabilities'!Y$1,FALSE))</f>
        <v>#VALUE!</v>
      </c>
      <c r="P70" s="20" t="e" vm="1">
        <f>IF(VLOOKUP($A70,'[1]4. Children with disabilities'!$B$8:$BG$226,'[1]4. Children with disabilities'!Z$1,FALSE)=F70,"",VLOOKUP($A70,'[1]4. Children with disabilities'!$B$8:$BG$226,'[1]4. Children with disabilities'!Z$1,FALSE)-F70)</f>
        <v>#VALUE!</v>
      </c>
      <c r="Q70" s="20" t="e" vm="1">
        <f>IF(VLOOKUP($A70,'[1]4. Children with disabilities'!$B$8:$BG$226,'[1]4. Children with disabilities'!AA$1,FALSE)=G70,"",VLOOKUP($A70,'[1]4. Children with disabilities'!$B$8:$BG$226,'[1]4. Children with disabilities'!AA$1,FALSE))</f>
        <v>#VALUE!</v>
      </c>
      <c r="R70" s="7" t="e" vm="1">
        <f>IF(VLOOKUP($A70,'[1]4. Children with disabilities'!$B$8:$BG$226,'[1]4. Children with disabilities'!AB$1,FALSE)=H70,"",VLOOKUP($A70,'[1]4. Children with disabilities'!$B$8:$BG$226,'[1]4. Children with disabilities'!AB$1,FALSE))</f>
        <v>#VALUE!</v>
      </c>
      <c r="S70" s="7" t="s">
        <v>310</v>
      </c>
      <c r="T70" s="47">
        <v>382.8941237135349</v>
      </c>
      <c r="U70" s="7">
        <v>2017</v>
      </c>
      <c r="V70" s="7" t="s">
        <v>442</v>
      </c>
      <c r="X70" s="7" t="s">
        <v>503</v>
      </c>
      <c r="Y70" s="7" t="b">
        <f t="shared" si="12"/>
        <v>1</v>
      </c>
      <c r="Z70" s="47">
        <f t="shared" si="1"/>
        <v>382.8941237135349</v>
      </c>
      <c r="AA70" s="20">
        <f t="shared" si="2"/>
        <v>2017</v>
      </c>
      <c r="AB70" s="20" t="str">
        <f t="shared" si="3"/>
        <v>Y0T17</v>
      </c>
      <c r="AC70" s="20">
        <f t="shared" si="4"/>
        <v>0</v>
      </c>
      <c r="AD70" s="20" t="str">
        <f t="shared" si="5"/>
        <v>TransMonEE database</v>
      </c>
      <c r="AE70" s="7" t="b">
        <f t="shared" si="6"/>
        <v>1</v>
      </c>
      <c r="AF70" s="7" t="b">
        <f t="shared" si="7"/>
        <v>1</v>
      </c>
      <c r="AG70" s="7" t="b">
        <f t="shared" si="8"/>
        <v>1</v>
      </c>
      <c r="AH70" s="7" t="b">
        <f t="shared" si="9"/>
        <v>1</v>
      </c>
      <c r="AI70" s="7" t="s">
        <v>319</v>
      </c>
      <c r="AJ70" s="7">
        <v>159</v>
      </c>
      <c r="AK70" s="47">
        <f t="shared" si="10"/>
        <v>158.98403915522317</v>
      </c>
      <c r="AL70" s="47">
        <f t="shared" si="11"/>
        <v>-1.5960844776827798E-2</v>
      </c>
    </row>
    <row r="71" spans="1:38" x14ac:dyDescent="0.3">
      <c r="A71" s="7" t="s">
        <v>68</v>
      </c>
      <c r="B71" s="7" t="s">
        <v>296</v>
      </c>
      <c r="C71" s="40"/>
      <c r="E71" s="15"/>
      <c r="F71" s="15"/>
      <c r="G71" s="16"/>
      <c r="H71" s="19"/>
      <c r="J71" s="7" t="e" vm="1">
        <f>IF(VLOOKUP($A71,'[1]4. Children with disabilities'!$B$8:$BG$226,'[1]4. Children with disabilities'!T$1,FALSE)=C71,"",VLOOKUP($A71,'[1]4. Children with disabilities'!$B$8:$BG$226,'[1]4. Children with disabilities'!T$1,FALSE)-C71)</f>
        <v>#VALUE!</v>
      </c>
      <c r="K71" s="7" t="e" vm="1">
        <f>IF(VLOOKUP($A71,'[1]4. Children with disabilities'!$B$8:$BG$226,'[1]4. Children with disabilities'!U$1,FALSE)=D71,"",VLOOKUP($A71,'[1]4. Children with disabilities'!$B$8:$BG$226,'[1]4. Children with disabilities'!U$1,FALSE))</f>
        <v>#VALUE!</v>
      </c>
      <c r="L71" s="20" t="e" vm="1">
        <f>IF(VLOOKUP($A71,'[1]4. Children with disabilities'!$B$8:$BG$226,'[1]4. Children with disabilities'!V$1,FALSE)=#REF!,"",VLOOKUP($A71,'[1]4. Children with disabilities'!$B$8:$BG$226,'[1]4. Children with disabilities'!V$1,FALSE)-#REF!)</f>
        <v>#VALUE!</v>
      </c>
      <c r="M71" s="20" t="e" vm="1">
        <f>IF(VLOOKUP($A71,'[1]4. Children with disabilities'!$B$8:$BG$226,'[1]4. Children with disabilities'!W$1,FALSE)=#REF!,"",VLOOKUP($A71,'[1]4. Children with disabilities'!$B$8:$BG$226,'[1]4. Children with disabilities'!W$1,FALSE))</f>
        <v>#VALUE!</v>
      </c>
      <c r="N71" s="20" t="e" vm="1">
        <f>IF(VLOOKUP($A71,'[1]4. Children with disabilities'!$B$8:$BG$226,'[1]4. Children with disabilities'!X$1,FALSE)=E71,"",VLOOKUP($A71,'[1]4. Children with disabilities'!$B$8:$BG$226,'[1]4. Children with disabilities'!X$1,FALSE)-E71)</f>
        <v>#VALUE!</v>
      </c>
      <c r="O71" s="20" t="e" vm="1">
        <f>IF(VLOOKUP($A71,'[1]4. Children with disabilities'!$B$8:$BG$226,'[1]4. Children with disabilities'!Y$1,FALSE)=#REF!,"",VLOOKUP($A71,'[1]4. Children with disabilities'!$B$8:$BG$226,'[1]4. Children with disabilities'!Y$1,FALSE))</f>
        <v>#VALUE!</v>
      </c>
      <c r="P71" s="20" t="e" vm="1">
        <f>IF(VLOOKUP($A71,'[1]4. Children with disabilities'!$B$8:$BG$226,'[1]4. Children with disabilities'!Z$1,FALSE)=F71,"",VLOOKUP($A71,'[1]4. Children with disabilities'!$B$8:$BG$226,'[1]4. Children with disabilities'!Z$1,FALSE)-F71)</f>
        <v>#VALUE!</v>
      </c>
      <c r="Q71" s="20" t="e" vm="1">
        <f>IF(VLOOKUP($A71,'[1]4. Children with disabilities'!$B$8:$BG$226,'[1]4. Children with disabilities'!AA$1,FALSE)=G71,"",VLOOKUP($A71,'[1]4. Children with disabilities'!$B$8:$BG$226,'[1]4. Children with disabilities'!AA$1,FALSE))</f>
        <v>#VALUE!</v>
      </c>
      <c r="R71" s="7" t="e" vm="1">
        <f>IF(VLOOKUP($A71,'[1]4. Children with disabilities'!$B$8:$BG$226,'[1]4. Children with disabilities'!AB$1,FALSE)=H71,"",VLOOKUP($A71,'[1]4. Children with disabilities'!$B$8:$BG$226,'[1]4. Children with disabilities'!AB$1,FALSE))</f>
        <v>#VALUE!</v>
      </c>
      <c r="S71" s="7" t="s">
        <v>312</v>
      </c>
      <c r="T71" s="47">
        <v>83.184572552195746</v>
      </c>
      <c r="U71" s="7">
        <v>2016</v>
      </c>
      <c r="V71" s="7" t="s">
        <v>442</v>
      </c>
      <c r="X71" s="7" t="s">
        <v>504</v>
      </c>
      <c r="Y71" s="7" t="b">
        <f t="shared" si="12"/>
        <v>1</v>
      </c>
      <c r="Z71" s="47">
        <f t="shared" si="1"/>
        <v>83.184572552195746</v>
      </c>
      <c r="AA71" s="20">
        <f t="shared" si="2"/>
        <v>2016</v>
      </c>
      <c r="AB71" s="20" t="str">
        <f t="shared" si="3"/>
        <v>Y0T17</v>
      </c>
      <c r="AC71" s="20">
        <f t="shared" si="4"/>
        <v>0</v>
      </c>
      <c r="AD71" s="20" t="str">
        <f t="shared" si="5"/>
        <v>Report of the Committee for Analysing Data of Mapping and Review Exercise of Child Care Institutions under the Juvenile Justice (Care and Protection of Children) Act, 2015 and Other Homes by the Ministry of Women and Child Development, see p.6</v>
      </c>
      <c r="AE71" s="7" t="b">
        <f t="shared" si="6"/>
        <v>1</v>
      </c>
      <c r="AF71" s="7" t="b">
        <f t="shared" si="7"/>
        <v>1</v>
      </c>
      <c r="AG71" s="7" t="b">
        <f t="shared" si="8"/>
        <v>1</v>
      </c>
      <c r="AH71" s="7" t="b">
        <f t="shared" si="9"/>
        <v>1</v>
      </c>
      <c r="AI71" s="7" t="s">
        <v>320</v>
      </c>
      <c r="AJ71" s="7">
        <v>165.8</v>
      </c>
      <c r="AK71" s="47">
        <f t="shared" si="10"/>
        <v>165.82065618159896</v>
      </c>
      <c r="AL71" s="47">
        <f t="shared" si="11"/>
        <v>2.0656181598951662E-2</v>
      </c>
    </row>
    <row r="72" spans="1:38" x14ac:dyDescent="0.3">
      <c r="A72" s="7" t="s">
        <v>136</v>
      </c>
      <c r="B72" s="7" t="s">
        <v>347</v>
      </c>
      <c r="C72" s="40" t="s">
        <v>5</v>
      </c>
      <c r="D72" s="7" t="s">
        <v>5</v>
      </c>
      <c r="E72" s="15" t="s">
        <v>5</v>
      </c>
      <c r="F72" s="17" t="s">
        <v>5</v>
      </c>
      <c r="G72" s="18" t="s">
        <v>5</v>
      </c>
      <c r="H72" s="19" t="s">
        <v>5</v>
      </c>
      <c r="J72" s="7" t="e" vm="1">
        <f>IF(VLOOKUP($A72,'[1]4. Children with disabilities'!$B$8:$BG$226,'[1]4. Children with disabilities'!T$1,FALSE)=C72,"",VLOOKUP($A72,'[1]4. Children with disabilities'!$B$8:$BG$226,'[1]4. Children with disabilities'!T$1,FALSE)-C72)</f>
        <v>#VALUE!</v>
      </c>
      <c r="K72" s="7" t="e" vm="1">
        <f>IF(VLOOKUP($A72,'[1]4. Children with disabilities'!$B$8:$BG$226,'[1]4. Children with disabilities'!U$1,FALSE)=D72,"",VLOOKUP($A72,'[1]4. Children with disabilities'!$B$8:$BG$226,'[1]4. Children with disabilities'!U$1,FALSE))</f>
        <v>#VALUE!</v>
      </c>
      <c r="L72" s="20" t="e" vm="1">
        <f>IF(VLOOKUP($A72,'[1]4. Children with disabilities'!$B$8:$BG$226,'[1]4. Children with disabilities'!V$1,FALSE)=#REF!,"",VLOOKUP($A72,'[1]4. Children with disabilities'!$B$8:$BG$226,'[1]4. Children with disabilities'!V$1,FALSE)-#REF!)</f>
        <v>#VALUE!</v>
      </c>
      <c r="M72" s="20" t="e" vm="1">
        <f>IF(VLOOKUP($A72,'[1]4. Children with disabilities'!$B$8:$BG$226,'[1]4. Children with disabilities'!W$1,FALSE)=#REF!,"",VLOOKUP($A72,'[1]4. Children with disabilities'!$B$8:$BG$226,'[1]4. Children with disabilities'!W$1,FALSE))</f>
        <v>#VALUE!</v>
      </c>
      <c r="N72" s="20" t="e" vm="1">
        <f>IF(VLOOKUP($A72,'[1]4. Children with disabilities'!$B$8:$BG$226,'[1]4. Children with disabilities'!X$1,FALSE)=E72,"",VLOOKUP($A72,'[1]4. Children with disabilities'!$B$8:$BG$226,'[1]4. Children with disabilities'!X$1,FALSE)-E72)</f>
        <v>#VALUE!</v>
      </c>
      <c r="O72" s="20" t="e" vm="1">
        <f>IF(VLOOKUP($A72,'[1]4. Children with disabilities'!$B$8:$BG$226,'[1]4. Children with disabilities'!Y$1,FALSE)=#REF!,"",VLOOKUP($A72,'[1]4. Children with disabilities'!$B$8:$BG$226,'[1]4. Children with disabilities'!Y$1,FALSE))</f>
        <v>#VALUE!</v>
      </c>
      <c r="P72" s="20" t="e" vm="1">
        <f>IF(VLOOKUP($A72,'[1]4. Children with disabilities'!$B$8:$BG$226,'[1]4. Children with disabilities'!Z$1,FALSE)=F72,"",VLOOKUP($A72,'[1]4. Children with disabilities'!$B$8:$BG$226,'[1]4. Children with disabilities'!Z$1,FALSE)-F72)</f>
        <v>#VALUE!</v>
      </c>
      <c r="Q72" s="20" t="e" vm="1">
        <f>IF(VLOOKUP($A72,'[1]4. Children with disabilities'!$B$8:$BG$226,'[1]4. Children with disabilities'!AA$1,FALSE)=G72,"",VLOOKUP($A72,'[1]4. Children with disabilities'!$B$8:$BG$226,'[1]4. Children with disabilities'!AA$1,FALSE))</f>
        <v>#VALUE!</v>
      </c>
      <c r="R72" s="7" t="e" vm="1">
        <f>IF(VLOOKUP($A72,'[1]4. Children with disabilities'!$B$8:$BG$226,'[1]4. Children with disabilities'!AB$1,FALSE)=H72,"",VLOOKUP($A72,'[1]4. Children with disabilities'!$B$8:$BG$226,'[1]4. Children with disabilities'!AB$1,FALSE))</f>
        <v>#VALUE!</v>
      </c>
      <c r="S72" s="7" t="s">
        <v>313</v>
      </c>
      <c r="T72" s="47">
        <v>604.39987637363163</v>
      </c>
      <c r="U72" s="7">
        <v>2010</v>
      </c>
      <c r="V72" s="7" t="s">
        <v>442</v>
      </c>
      <c r="X72" s="7" t="s">
        <v>505</v>
      </c>
      <c r="Y72" s="7" t="b">
        <f t="shared" si="12"/>
        <v>1</v>
      </c>
      <c r="Z72" s="47">
        <f t="shared" si="1"/>
        <v>604.39987637363163</v>
      </c>
      <c r="AA72" s="20">
        <f t="shared" si="2"/>
        <v>2010</v>
      </c>
      <c r="AB72" s="20" t="str">
        <f t="shared" si="3"/>
        <v>Y0T17</v>
      </c>
      <c r="AC72" s="20">
        <f t="shared" si="4"/>
        <v>0</v>
      </c>
      <c r="AD72" s="20" t="str">
        <f t="shared" si="5"/>
        <v>Ministry of Social Affairs</v>
      </c>
      <c r="AE72" s="7" t="b">
        <f t="shared" si="6"/>
        <v>1</v>
      </c>
      <c r="AF72" s="7" t="b">
        <f t="shared" si="7"/>
        <v>1</v>
      </c>
      <c r="AG72" s="7" t="b">
        <f t="shared" si="8"/>
        <v>1</v>
      </c>
      <c r="AH72" s="7" t="b">
        <f t="shared" si="9"/>
        <v>1</v>
      </c>
      <c r="AI72" s="7" t="s">
        <v>321</v>
      </c>
      <c r="AJ72" s="7">
        <v>21.2</v>
      </c>
      <c r="AK72" s="47">
        <f t="shared" si="10"/>
        <v>21.151097468238515</v>
      </c>
      <c r="AL72" s="47">
        <f t="shared" si="11"/>
        <v>-4.8902531761484624E-2</v>
      </c>
    </row>
    <row r="73" spans="1:38" x14ac:dyDescent="0.3">
      <c r="A73" s="7" t="s">
        <v>69</v>
      </c>
      <c r="B73" s="7" t="s">
        <v>297</v>
      </c>
      <c r="C73" s="20">
        <v>49.852508554237268</v>
      </c>
      <c r="D73" s="7" t="s">
        <v>5</v>
      </c>
      <c r="E73" s="15">
        <v>2012</v>
      </c>
      <c r="F73" s="17" t="s">
        <v>442</v>
      </c>
      <c r="G73" s="18"/>
      <c r="H73" s="19" t="s">
        <v>490</v>
      </c>
      <c r="J73" s="7" t="e" vm="1">
        <f>IF(VLOOKUP($A73,'[1]4. Children with disabilities'!$B$8:$BG$226,'[1]4. Children with disabilities'!T$1,FALSE)=C73,"",VLOOKUP($A73,'[1]4. Children with disabilities'!$B$8:$BG$226,'[1]4. Children with disabilities'!T$1,FALSE)-C73)</f>
        <v>#VALUE!</v>
      </c>
      <c r="K73" s="7" t="e" vm="1">
        <f>IF(VLOOKUP($A73,'[1]4. Children with disabilities'!$B$8:$BG$226,'[1]4. Children with disabilities'!U$1,FALSE)=D73,"",VLOOKUP($A73,'[1]4. Children with disabilities'!$B$8:$BG$226,'[1]4. Children with disabilities'!U$1,FALSE))</f>
        <v>#VALUE!</v>
      </c>
      <c r="L73" s="20" t="e" vm="1">
        <f>IF(VLOOKUP($A73,'[1]4. Children with disabilities'!$B$8:$BG$226,'[1]4. Children with disabilities'!V$1,FALSE)=#REF!,"",VLOOKUP($A73,'[1]4. Children with disabilities'!$B$8:$BG$226,'[1]4. Children with disabilities'!V$1,FALSE)-#REF!)</f>
        <v>#VALUE!</v>
      </c>
      <c r="M73" s="20" t="e" vm="1">
        <f>IF(VLOOKUP($A73,'[1]4. Children with disabilities'!$B$8:$BG$226,'[1]4. Children with disabilities'!W$1,FALSE)=#REF!,"",VLOOKUP($A73,'[1]4. Children with disabilities'!$B$8:$BG$226,'[1]4. Children with disabilities'!W$1,FALSE))</f>
        <v>#VALUE!</v>
      </c>
      <c r="N73" s="20" t="e" vm="1">
        <f>IF(VLOOKUP($A73,'[1]4. Children with disabilities'!$B$8:$BG$226,'[1]4. Children with disabilities'!X$1,FALSE)=E73,"",VLOOKUP($A73,'[1]4. Children with disabilities'!$B$8:$BG$226,'[1]4. Children with disabilities'!X$1,FALSE)-E73)</f>
        <v>#VALUE!</v>
      </c>
      <c r="O73" s="20" t="e" vm="1">
        <f>IF(VLOOKUP($A73,'[1]4. Children with disabilities'!$B$8:$BG$226,'[1]4. Children with disabilities'!Y$1,FALSE)=#REF!,"",VLOOKUP($A73,'[1]4. Children with disabilities'!$B$8:$BG$226,'[1]4. Children with disabilities'!Y$1,FALSE))</f>
        <v>#VALUE!</v>
      </c>
      <c r="P73" s="20" t="e" vm="1">
        <f>IF(VLOOKUP($A73,'[1]4. Children with disabilities'!$B$8:$BG$226,'[1]4. Children with disabilities'!Z$1,FALSE)=F73,"",VLOOKUP($A73,'[1]4. Children with disabilities'!$B$8:$BG$226,'[1]4. Children with disabilities'!Z$1,FALSE)-F73)</f>
        <v>#VALUE!</v>
      </c>
      <c r="Q73" s="20" t="e" vm="1">
        <f>IF(VLOOKUP($A73,'[1]4. Children with disabilities'!$B$8:$BG$226,'[1]4. Children with disabilities'!AA$1,FALSE)=G73,"",VLOOKUP($A73,'[1]4. Children with disabilities'!$B$8:$BG$226,'[1]4. Children with disabilities'!AA$1,FALSE))</f>
        <v>#VALUE!</v>
      </c>
      <c r="R73" s="7" t="e" vm="1">
        <f>IF(VLOOKUP($A73,'[1]4. Children with disabilities'!$B$8:$BG$226,'[1]4. Children with disabilities'!AB$1,FALSE)=H73,"",VLOOKUP($A73,'[1]4. Children with disabilities'!$B$8:$BG$226,'[1]4. Children with disabilities'!AB$1,FALSE))</f>
        <v>#VALUE!</v>
      </c>
      <c r="S73" s="7" t="s">
        <v>314</v>
      </c>
      <c r="T73" s="47">
        <v>43.951124683835275</v>
      </c>
      <c r="U73" s="7">
        <v>2011</v>
      </c>
      <c r="V73" s="7" t="s">
        <v>442</v>
      </c>
      <c r="X73" s="7" t="s">
        <v>506</v>
      </c>
      <c r="Y73" s="7" t="b">
        <f t="shared" si="12"/>
        <v>1</v>
      </c>
      <c r="Z73" s="47">
        <f t="shared" si="1"/>
        <v>43.951124683835275</v>
      </c>
      <c r="AA73" s="20">
        <f t="shared" si="2"/>
        <v>2011</v>
      </c>
      <c r="AB73" s="20" t="str">
        <f t="shared" si="3"/>
        <v>Y0T17</v>
      </c>
      <c r="AC73" s="20">
        <f t="shared" si="4"/>
        <v>0</v>
      </c>
      <c r="AD73" s="20" t="str">
        <f t="shared" si="5"/>
        <v>Bureau for Family, Women and Children's Empowerment</v>
      </c>
      <c r="AE73" s="7" t="b">
        <f t="shared" si="6"/>
        <v>1</v>
      </c>
      <c r="AF73" s="7" t="b">
        <f t="shared" si="7"/>
        <v>1</v>
      </c>
      <c r="AG73" s="7" t="b">
        <f t="shared" si="8"/>
        <v>1</v>
      </c>
      <c r="AH73" s="7" t="b">
        <f t="shared" si="9"/>
        <v>1</v>
      </c>
      <c r="AI73" s="7" t="s">
        <v>322</v>
      </c>
      <c r="AJ73" s="7">
        <v>92.5</v>
      </c>
      <c r="AK73" s="47">
        <f t="shared" si="10"/>
        <v>92.543300109629953</v>
      </c>
      <c r="AL73" s="47">
        <f t="shared" si="11"/>
        <v>4.3300109629953454E-2</v>
      </c>
    </row>
    <row r="74" spans="1:38" x14ac:dyDescent="0.3">
      <c r="A74" s="7" t="s">
        <v>194</v>
      </c>
      <c r="B74" s="7" t="s">
        <v>421</v>
      </c>
      <c r="C74" s="40">
        <v>66.344374191398018</v>
      </c>
      <c r="D74" s="7" t="s">
        <v>5</v>
      </c>
      <c r="E74" s="15">
        <v>2011</v>
      </c>
      <c r="F74" s="15" t="s">
        <v>442</v>
      </c>
      <c r="G74" s="16"/>
      <c r="H74" s="49" t="s">
        <v>5</v>
      </c>
      <c r="J74" s="7" t="e" vm="1">
        <f>IF(VLOOKUP($A74,'[1]4. Children with disabilities'!$B$8:$BG$226,'[1]4. Children with disabilities'!T$1,FALSE)=C74,"",VLOOKUP($A74,'[1]4. Children with disabilities'!$B$8:$BG$226,'[1]4. Children with disabilities'!T$1,FALSE)-C74)</f>
        <v>#VALUE!</v>
      </c>
      <c r="K74" s="7" t="e" vm="1">
        <f>IF(VLOOKUP($A74,'[1]4. Children with disabilities'!$B$8:$BG$226,'[1]4. Children with disabilities'!U$1,FALSE)=D74,"",VLOOKUP($A74,'[1]4. Children with disabilities'!$B$8:$BG$226,'[1]4. Children with disabilities'!U$1,FALSE))</f>
        <v>#VALUE!</v>
      </c>
      <c r="L74" s="20" t="e" vm="1">
        <f>IF(VLOOKUP($A74,'[1]4. Children with disabilities'!$B$8:$BG$226,'[1]4. Children with disabilities'!V$1,FALSE)=#REF!,"",VLOOKUP($A74,'[1]4. Children with disabilities'!$B$8:$BG$226,'[1]4. Children with disabilities'!V$1,FALSE)-#REF!)</f>
        <v>#VALUE!</v>
      </c>
      <c r="M74" s="20" t="e" vm="1">
        <f>IF(VLOOKUP($A74,'[1]4. Children with disabilities'!$B$8:$BG$226,'[1]4. Children with disabilities'!W$1,FALSE)=#REF!,"",VLOOKUP($A74,'[1]4. Children with disabilities'!$B$8:$BG$226,'[1]4. Children with disabilities'!W$1,FALSE))</f>
        <v>#VALUE!</v>
      </c>
      <c r="N74" s="20" t="e" vm="1">
        <f>IF(VLOOKUP($A74,'[1]4. Children with disabilities'!$B$8:$BG$226,'[1]4. Children with disabilities'!X$1,FALSE)=E74,"",VLOOKUP($A74,'[1]4. Children with disabilities'!$B$8:$BG$226,'[1]4. Children with disabilities'!X$1,FALSE)-E74)</f>
        <v>#VALUE!</v>
      </c>
      <c r="O74" s="20" t="e" vm="1">
        <f>IF(VLOOKUP($A74,'[1]4. Children with disabilities'!$B$8:$BG$226,'[1]4. Children with disabilities'!Y$1,FALSE)=#REF!,"",VLOOKUP($A74,'[1]4. Children with disabilities'!$B$8:$BG$226,'[1]4. Children with disabilities'!Y$1,FALSE))</f>
        <v>#VALUE!</v>
      </c>
      <c r="P74" s="20" t="e" vm="1">
        <f>IF(VLOOKUP($A74,'[1]4. Children with disabilities'!$B$8:$BG$226,'[1]4. Children with disabilities'!Z$1,FALSE)=F74,"",VLOOKUP($A74,'[1]4. Children with disabilities'!$B$8:$BG$226,'[1]4. Children with disabilities'!Z$1,FALSE)-F74)</f>
        <v>#VALUE!</v>
      </c>
      <c r="Q74" s="20" t="e" vm="1">
        <f>IF(VLOOKUP($A74,'[1]4. Children with disabilities'!$B$8:$BG$226,'[1]4. Children with disabilities'!AA$1,FALSE)=G74,"",VLOOKUP($A74,'[1]4. Children with disabilities'!$B$8:$BG$226,'[1]4. Children with disabilities'!AA$1,FALSE))</f>
        <v>#VALUE!</v>
      </c>
      <c r="R74" s="7" t="e" vm="1">
        <f>IF(VLOOKUP($A74,'[1]4. Children with disabilities'!$B$8:$BG$226,'[1]4. Children with disabilities'!AB$1,FALSE)=H74,"",VLOOKUP($A74,'[1]4. Children with disabilities'!$B$8:$BG$226,'[1]4. Children with disabilities'!AB$1,FALSE))</f>
        <v>#VALUE!</v>
      </c>
      <c r="S74" s="7" t="s">
        <v>315</v>
      </c>
      <c r="T74" s="47">
        <v>2.970444081390168</v>
      </c>
      <c r="U74" s="7">
        <v>2013</v>
      </c>
      <c r="V74" s="7" t="s">
        <v>442</v>
      </c>
      <c r="X74" s="7" t="s">
        <v>507</v>
      </c>
      <c r="Y74" s="7" t="b">
        <f t="shared" si="12"/>
        <v>1</v>
      </c>
      <c r="Z74" s="47">
        <f t="shared" si="1"/>
        <v>2.970444081390168</v>
      </c>
      <c r="AA74" s="20">
        <f t="shared" si="2"/>
        <v>2013</v>
      </c>
      <c r="AB74" s="20" t="str">
        <f t="shared" si="3"/>
        <v>Y0T17</v>
      </c>
      <c r="AC74" s="20">
        <f t="shared" si="4"/>
        <v>0</v>
      </c>
      <c r="AD74" s="20" t="str">
        <f t="shared" si="5"/>
        <v>Ministry of Labor and Social Affairs</v>
      </c>
      <c r="AE74" s="7" t="b">
        <f t="shared" si="6"/>
        <v>1</v>
      </c>
      <c r="AF74" s="7" t="b">
        <f t="shared" si="7"/>
        <v>1</v>
      </c>
      <c r="AG74" s="7" t="b">
        <f t="shared" si="8"/>
        <v>1</v>
      </c>
      <c r="AH74" s="7" t="b">
        <f t="shared" si="9"/>
        <v>1</v>
      </c>
      <c r="AI74" s="7" t="s">
        <v>323</v>
      </c>
      <c r="AJ74" s="7">
        <v>220.4</v>
      </c>
      <c r="AK74" s="47">
        <f t="shared" si="10"/>
        <v>220.41559491105261</v>
      </c>
      <c r="AL74" s="47">
        <f t="shared" si="11"/>
        <v>1.5594911052602356E-2</v>
      </c>
    </row>
    <row r="75" spans="1:38" x14ac:dyDescent="0.3">
      <c r="A75" s="7" t="s">
        <v>72</v>
      </c>
      <c r="B75" s="7" t="s">
        <v>299</v>
      </c>
      <c r="C75" s="20">
        <v>53.296722038407751</v>
      </c>
      <c r="D75" s="7" t="s">
        <v>15</v>
      </c>
      <c r="E75" s="15">
        <v>2020</v>
      </c>
      <c r="F75" s="17" t="s">
        <v>442</v>
      </c>
      <c r="G75" s="18" t="s">
        <v>491</v>
      </c>
      <c r="H75" s="19" t="s">
        <v>492</v>
      </c>
      <c r="J75" s="7" t="e" vm="1">
        <f>IF(VLOOKUP($A75,'[1]4. Children with disabilities'!$B$8:$BG$226,'[1]4. Children with disabilities'!T$1,FALSE)=C75,"",VLOOKUP($A75,'[1]4. Children with disabilities'!$B$8:$BG$226,'[1]4. Children with disabilities'!T$1,FALSE)-C75)</f>
        <v>#VALUE!</v>
      </c>
      <c r="K75" s="7" t="e" vm="1">
        <f>IF(VLOOKUP($A75,'[1]4. Children with disabilities'!$B$8:$BG$226,'[1]4. Children with disabilities'!U$1,FALSE)=D75,"",VLOOKUP($A75,'[1]4. Children with disabilities'!$B$8:$BG$226,'[1]4. Children with disabilities'!U$1,FALSE))</f>
        <v>#VALUE!</v>
      </c>
      <c r="L75" s="20" t="e" vm="1">
        <f>IF(VLOOKUP($A75,'[1]4. Children with disabilities'!$B$8:$BG$226,'[1]4. Children with disabilities'!V$1,FALSE)=#REF!,"",VLOOKUP($A75,'[1]4. Children with disabilities'!$B$8:$BG$226,'[1]4. Children with disabilities'!V$1,FALSE)-#REF!)</f>
        <v>#VALUE!</v>
      </c>
      <c r="M75" s="20" t="e" vm="1">
        <f>IF(VLOOKUP($A75,'[1]4. Children with disabilities'!$B$8:$BG$226,'[1]4. Children with disabilities'!W$1,FALSE)=#REF!,"",VLOOKUP($A75,'[1]4. Children with disabilities'!$B$8:$BG$226,'[1]4. Children with disabilities'!W$1,FALSE))</f>
        <v>#VALUE!</v>
      </c>
      <c r="N75" s="20" t="e" vm="1">
        <f>IF(VLOOKUP($A75,'[1]4. Children with disabilities'!$B$8:$BG$226,'[1]4. Children with disabilities'!X$1,FALSE)=E75,"",VLOOKUP($A75,'[1]4. Children with disabilities'!$B$8:$BG$226,'[1]4. Children with disabilities'!X$1,FALSE)-E75)</f>
        <v>#VALUE!</v>
      </c>
      <c r="O75" s="20" t="e" vm="1">
        <f>IF(VLOOKUP($A75,'[1]4. Children with disabilities'!$B$8:$BG$226,'[1]4. Children with disabilities'!Y$1,FALSE)=#REF!,"",VLOOKUP($A75,'[1]4. Children with disabilities'!$B$8:$BG$226,'[1]4. Children with disabilities'!Y$1,FALSE))</f>
        <v>#VALUE!</v>
      </c>
      <c r="P75" s="20" t="e" vm="1">
        <f>IF(VLOOKUP($A75,'[1]4. Children with disabilities'!$B$8:$BG$226,'[1]4. Children with disabilities'!Z$1,FALSE)=F75,"",VLOOKUP($A75,'[1]4. Children with disabilities'!$B$8:$BG$226,'[1]4. Children with disabilities'!Z$1,FALSE)-F75)</f>
        <v>#VALUE!</v>
      </c>
      <c r="Q75" s="20" t="e" vm="1">
        <f>IF(VLOOKUP($A75,'[1]4. Children with disabilities'!$B$8:$BG$226,'[1]4. Children with disabilities'!AA$1,FALSE)=G75,"",VLOOKUP($A75,'[1]4. Children with disabilities'!$B$8:$BG$226,'[1]4. Children with disabilities'!AA$1,FALSE))</f>
        <v>#VALUE!</v>
      </c>
      <c r="R75" s="7" t="e" vm="1">
        <f>IF(VLOOKUP($A75,'[1]4. Children with disabilities'!$B$8:$BG$226,'[1]4. Children with disabilities'!AB$1,FALSE)=H75,"",VLOOKUP($A75,'[1]4. Children with disabilities'!$B$8:$BG$226,'[1]4. Children with disabilities'!AB$1,FALSE))</f>
        <v>#VALUE!</v>
      </c>
      <c r="S75" s="7" t="s">
        <v>316</v>
      </c>
      <c r="T75" s="47">
        <v>52.064161290264622</v>
      </c>
      <c r="U75" s="7">
        <v>2010</v>
      </c>
      <c r="V75" s="7" t="s">
        <v>442</v>
      </c>
      <c r="X75" s="7" t="s">
        <v>508</v>
      </c>
      <c r="Y75" s="7" t="b">
        <f t="shared" ref="Y75:Y106" si="13">Z75=T75</f>
        <v>1</v>
      </c>
      <c r="Z75" s="47">
        <f t="shared" si="1"/>
        <v>52.064161290264622</v>
      </c>
      <c r="AA75" s="20">
        <f t="shared" si="2"/>
        <v>2010</v>
      </c>
      <c r="AB75" s="20" t="str">
        <f t="shared" si="3"/>
        <v>Y0T17</v>
      </c>
      <c r="AC75" s="20">
        <f t="shared" si="4"/>
        <v>0</v>
      </c>
      <c r="AD75" s="20" t="str">
        <f t="shared" si="5"/>
        <v>Health Service Executive</v>
      </c>
      <c r="AE75" s="7" t="b">
        <f t="shared" si="6"/>
        <v>1</v>
      </c>
      <c r="AF75" s="7" t="b">
        <f t="shared" si="7"/>
        <v>1</v>
      </c>
      <c r="AG75" s="7" t="b">
        <f t="shared" si="8"/>
        <v>1</v>
      </c>
      <c r="AH75" s="7" t="b">
        <f t="shared" si="9"/>
        <v>1</v>
      </c>
      <c r="AI75" s="7" t="s">
        <v>327</v>
      </c>
      <c r="AJ75" s="7">
        <v>27.1</v>
      </c>
      <c r="AK75" s="47">
        <f t="shared" si="10"/>
        <v>27.101545406844927</v>
      </c>
      <c r="AL75" s="47">
        <f t="shared" si="11"/>
        <v>1.5454068449258784E-3</v>
      </c>
    </row>
    <row r="76" spans="1:38" x14ac:dyDescent="0.3">
      <c r="A76" s="7" t="s">
        <v>74</v>
      </c>
      <c r="B76" s="7" t="s">
        <v>301</v>
      </c>
      <c r="C76" s="20">
        <v>26.620009901238006</v>
      </c>
      <c r="D76" s="7" t="s">
        <v>5</v>
      </c>
      <c r="E76" s="15">
        <v>2021</v>
      </c>
      <c r="F76" s="17" t="s">
        <v>442</v>
      </c>
      <c r="G76" s="18"/>
      <c r="H76" s="19" t="s">
        <v>494</v>
      </c>
      <c r="J76" s="7" t="e" vm="1">
        <f>IF(VLOOKUP($A76,'[1]4. Children with disabilities'!$B$8:$BG$226,'[1]4. Children with disabilities'!T$1,FALSE)=C76,"",VLOOKUP($A76,'[1]4. Children with disabilities'!$B$8:$BG$226,'[1]4. Children with disabilities'!T$1,FALSE)-C76)</f>
        <v>#VALUE!</v>
      </c>
      <c r="K76" s="7" t="e" vm="1">
        <f>IF(VLOOKUP($A76,'[1]4. Children with disabilities'!$B$8:$BG$226,'[1]4. Children with disabilities'!U$1,FALSE)=D76,"",VLOOKUP($A76,'[1]4. Children with disabilities'!$B$8:$BG$226,'[1]4. Children with disabilities'!U$1,FALSE))</f>
        <v>#VALUE!</v>
      </c>
      <c r="L76" s="20" t="e" vm="1">
        <f>IF(VLOOKUP($A76,'[1]4. Children with disabilities'!$B$8:$BG$226,'[1]4. Children with disabilities'!V$1,FALSE)=#REF!,"",VLOOKUP($A76,'[1]4. Children with disabilities'!$B$8:$BG$226,'[1]4. Children with disabilities'!V$1,FALSE)-#REF!)</f>
        <v>#VALUE!</v>
      </c>
      <c r="M76" s="20" t="e" vm="1">
        <f>IF(VLOOKUP($A76,'[1]4. Children with disabilities'!$B$8:$BG$226,'[1]4. Children with disabilities'!W$1,FALSE)=#REF!,"",VLOOKUP($A76,'[1]4. Children with disabilities'!$B$8:$BG$226,'[1]4. Children with disabilities'!W$1,FALSE))</f>
        <v>#VALUE!</v>
      </c>
      <c r="N76" s="20" t="e" vm="1">
        <f>IF(VLOOKUP($A76,'[1]4. Children with disabilities'!$B$8:$BG$226,'[1]4. Children with disabilities'!X$1,FALSE)=E76,"",VLOOKUP($A76,'[1]4. Children with disabilities'!$B$8:$BG$226,'[1]4. Children with disabilities'!X$1,FALSE)-E76)</f>
        <v>#VALUE!</v>
      </c>
      <c r="O76" s="20" t="e" vm="1">
        <f>IF(VLOOKUP($A76,'[1]4. Children with disabilities'!$B$8:$BG$226,'[1]4. Children with disabilities'!Y$1,FALSE)=#REF!,"",VLOOKUP($A76,'[1]4. Children with disabilities'!$B$8:$BG$226,'[1]4. Children with disabilities'!Y$1,FALSE))</f>
        <v>#VALUE!</v>
      </c>
      <c r="P76" s="20" t="e" vm="1">
        <f>IF(VLOOKUP($A76,'[1]4. Children with disabilities'!$B$8:$BG$226,'[1]4. Children with disabilities'!Z$1,FALSE)=F76,"",VLOOKUP($A76,'[1]4. Children with disabilities'!$B$8:$BG$226,'[1]4. Children with disabilities'!Z$1,FALSE)-F76)</f>
        <v>#VALUE!</v>
      </c>
      <c r="Q76" s="20" t="e" vm="1">
        <f>IF(VLOOKUP($A76,'[1]4. Children with disabilities'!$B$8:$BG$226,'[1]4. Children with disabilities'!AA$1,FALSE)=G76,"",VLOOKUP($A76,'[1]4. Children with disabilities'!$B$8:$BG$226,'[1]4. Children with disabilities'!AA$1,FALSE))</f>
        <v>#VALUE!</v>
      </c>
      <c r="R76" s="7" t="e" vm="1">
        <f>IF(VLOOKUP($A76,'[1]4. Children with disabilities'!$B$8:$BG$226,'[1]4. Children with disabilities'!AB$1,FALSE)=H76,"",VLOOKUP($A76,'[1]4. Children with disabilities'!$B$8:$BG$226,'[1]4. Children with disabilities'!AB$1,FALSE))</f>
        <v>#VALUE!</v>
      </c>
      <c r="S76" s="7" t="s">
        <v>318</v>
      </c>
      <c r="T76" s="47">
        <v>155.26258037451126</v>
      </c>
      <c r="U76" s="7">
        <v>2007</v>
      </c>
      <c r="V76" s="7" t="s">
        <v>442</v>
      </c>
      <c r="X76" s="7" t="s">
        <v>596</v>
      </c>
      <c r="Y76" s="7" t="b">
        <f t="shared" si="13"/>
        <v>0</v>
      </c>
      <c r="Z76" s="47">
        <f t="shared" ref="Z76:Z139" si="14">VLOOKUP($S76,$B$11:$H$212,2,FALSE)</f>
        <v>0</v>
      </c>
      <c r="AA76" s="20">
        <f t="shared" ref="AA76:AA139" si="15">VLOOKUP($S76,$B$11:$H$212,4,FALSE)</f>
        <v>0</v>
      </c>
      <c r="AB76" s="20">
        <f t="shared" ref="AB76:AB139" si="16">VLOOKUP($S76,$B$11:$H$212,5,FALSE)</f>
        <v>0</v>
      </c>
      <c r="AC76" s="20">
        <f t="shared" ref="AC76:AC139" si="17">VLOOKUP($S76,$B$11:$H$212,6,FALSE)</f>
        <v>0</v>
      </c>
      <c r="AD76" s="20">
        <f t="shared" ref="AD76:AD139" si="18">VLOOKUP($S76,$B$11:$H$212,7,FALSE)</f>
        <v>0</v>
      </c>
      <c r="AE76" s="7" t="b">
        <f t="shared" ref="AE76:AE139" si="19">AA76=U76</f>
        <v>0</v>
      </c>
      <c r="AF76" s="7" t="b">
        <f t="shared" ref="AF76:AF139" si="20">AB76=V76</f>
        <v>0</v>
      </c>
      <c r="AG76" s="7" t="b">
        <f t="shared" ref="AG76:AG139" si="21">AC76=W76</f>
        <v>1</v>
      </c>
      <c r="AH76" s="7" t="b">
        <f t="shared" ref="AH76:AH139" si="22">AD76=X76</f>
        <v>0</v>
      </c>
      <c r="AI76" s="7" t="s">
        <v>328</v>
      </c>
      <c r="AJ76" s="7">
        <v>874.2</v>
      </c>
      <c r="AK76" s="47">
        <f t="shared" ref="AK76:AK135" si="23">VLOOKUP(AI76,$S$11:$T$156,2,FALSE)</f>
        <v>874.19324358189601</v>
      </c>
      <c r="AL76" s="47">
        <f t="shared" ref="AL76:AL135" si="24">AK76-AJ76</f>
        <v>-6.7564181040324911E-3</v>
      </c>
    </row>
    <row r="77" spans="1:38" x14ac:dyDescent="0.3">
      <c r="A77" s="7" t="s">
        <v>78</v>
      </c>
      <c r="B77" s="7" t="s">
        <v>305</v>
      </c>
      <c r="C77" s="20">
        <v>17.769590130748359</v>
      </c>
      <c r="D77" s="7" t="s">
        <v>5</v>
      </c>
      <c r="E77" s="15">
        <v>2012</v>
      </c>
      <c r="F77" s="17" t="s">
        <v>442</v>
      </c>
      <c r="G77" s="18"/>
      <c r="H77" s="19" t="s">
        <v>498</v>
      </c>
      <c r="J77" s="7" t="e" vm="1">
        <f>IF(VLOOKUP($A77,'[1]4. Children with disabilities'!$B$8:$BG$226,'[1]4. Children with disabilities'!T$1,FALSE)=C77,"",VLOOKUP($A77,'[1]4. Children with disabilities'!$B$8:$BG$226,'[1]4. Children with disabilities'!T$1,FALSE)-C77)</f>
        <v>#VALUE!</v>
      </c>
      <c r="K77" s="7" t="e" vm="1">
        <f>IF(VLOOKUP($A77,'[1]4. Children with disabilities'!$B$8:$BG$226,'[1]4. Children with disabilities'!U$1,FALSE)=D77,"",VLOOKUP($A77,'[1]4. Children with disabilities'!$B$8:$BG$226,'[1]4. Children with disabilities'!U$1,FALSE))</f>
        <v>#VALUE!</v>
      </c>
      <c r="L77" s="20" t="e" vm="1">
        <f>IF(VLOOKUP($A77,'[1]4. Children with disabilities'!$B$8:$BG$226,'[1]4. Children with disabilities'!V$1,FALSE)=#REF!,"",VLOOKUP($A77,'[1]4. Children with disabilities'!$B$8:$BG$226,'[1]4. Children with disabilities'!V$1,FALSE)-#REF!)</f>
        <v>#VALUE!</v>
      </c>
      <c r="M77" s="20" t="e" vm="1">
        <f>IF(VLOOKUP($A77,'[1]4. Children with disabilities'!$B$8:$BG$226,'[1]4. Children with disabilities'!W$1,FALSE)=#REF!,"",VLOOKUP($A77,'[1]4. Children with disabilities'!$B$8:$BG$226,'[1]4. Children with disabilities'!W$1,FALSE))</f>
        <v>#VALUE!</v>
      </c>
      <c r="N77" s="20" t="e" vm="1">
        <f>IF(VLOOKUP($A77,'[1]4. Children with disabilities'!$B$8:$BG$226,'[1]4. Children with disabilities'!X$1,FALSE)=E77,"",VLOOKUP($A77,'[1]4. Children with disabilities'!$B$8:$BG$226,'[1]4. Children with disabilities'!X$1,FALSE)-E77)</f>
        <v>#VALUE!</v>
      </c>
      <c r="O77" s="20" t="e" vm="1">
        <f>IF(VLOOKUP($A77,'[1]4. Children with disabilities'!$B$8:$BG$226,'[1]4. Children with disabilities'!Y$1,FALSE)=#REF!,"",VLOOKUP($A77,'[1]4. Children with disabilities'!$B$8:$BG$226,'[1]4. Children with disabilities'!Y$1,FALSE))</f>
        <v>#VALUE!</v>
      </c>
      <c r="P77" s="20" t="e" vm="1">
        <f>IF(VLOOKUP($A77,'[1]4. Children with disabilities'!$B$8:$BG$226,'[1]4. Children with disabilities'!Z$1,FALSE)=F77,"",VLOOKUP($A77,'[1]4. Children with disabilities'!$B$8:$BG$226,'[1]4. Children with disabilities'!Z$1,FALSE)-F77)</f>
        <v>#VALUE!</v>
      </c>
      <c r="Q77" s="20" t="e" vm="1">
        <f>IF(VLOOKUP($A77,'[1]4. Children with disabilities'!$B$8:$BG$226,'[1]4. Children with disabilities'!AA$1,FALSE)=G77,"",VLOOKUP($A77,'[1]4. Children with disabilities'!$B$8:$BG$226,'[1]4. Children with disabilities'!AA$1,FALSE))</f>
        <v>#VALUE!</v>
      </c>
      <c r="R77" s="7" t="e" vm="1">
        <f>IF(VLOOKUP($A77,'[1]4. Children with disabilities'!$B$8:$BG$226,'[1]4. Children with disabilities'!AB$1,FALSE)=H77,"",VLOOKUP($A77,'[1]4. Children with disabilities'!$B$8:$BG$226,'[1]4. Children with disabilities'!AB$1,FALSE))</f>
        <v>#VALUE!</v>
      </c>
      <c r="S77" s="7" t="s">
        <v>319</v>
      </c>
      <c r="T77" s="47">
        <v>158.98403915522317</v>
      </c>
      <c r="U77" s="7">
        <v>2020</v>
      </c>
      <c r="V77" s="7" t="s">
        <v>442</v>
      </c>
      <c r="X77" s="7" t="s">
        <v>509</v>
      </c>
      <c r="Y77" s="7" t="b">
        <f t="shared" si="13"/>
        <v>1</v>
      </c>
      <c r="Z77" s="47">
        <f t="shared" si="14"/>
        <v>158.98403915522317</v>
      </c>
      <c r="AA77" s="20">
        <f t="shared" si="15"/>
        <v>2020</v>
      </c>
      <c r="AB77" s="20" t="str">
        <f t="shared" si="16"/>
        <v>Y0T17</v>
      </c>
      <c r="AC77" s="20">
        <f t="shared" si="17"/>
        <v>0</v>
      </c>
      <c r="AD77" s="20" t="str">
        <f t="shared" si="18"/>
        <v>Child Protection and Family Services Agency as reported in Economic and Social Survey 2020 (Planning Institute of Jamaica), table 25.4, p. 25.8</v>
      </c>
      <c r="AE77" s="7" t="b">
        <f t="shared" si="19"/>
        <v>1</v>
      </c>
      <c r="AF77" s="7" t="b">
        <f t="shared" si="20"/>
        <v>1</v>
      </c>
      <c r="AG77" s="7" t="b">
        <f t="shared" si="21"/>
        <v>1</v>
      </c>
      <c r="AH77" s="7" t="b">
        <f t="shared" si="22"/>
        <v>1</v>
      </c>
      <c r="AI77" s="7" t="s">
        <v>333</v>
      </c>
      <c r="AJ77" s="7">
        <v>183.8</v>
      </c>
      <c r="AK77" s="47">
        <f t="shared" si="23"/>
        <v>183.82199264416971</v>
      </c>
      <c r="AL77" s="47">
        <f t="shared" si="24"/>
        <v>2.1992644169699815E-2</v>
      </c>
    </row>
    <row r="78" spans="1:38" x14ac:dyDescent="0.3">
      <c r="A78" s="7" t="s">
        <v>70</v>
      </c>
      <c r="B78" s="7" t="s">
        <v>298</v>
      </c>
      <c r="C78" s="20" t="s">
        <v>5</v>
      </c>
      <c r="D78" s="7" t="s">
        <v>5</v>
      </c>
      <c r="E78" s="15" t="s">
        <v>5</v>
      </c>
      <c r="F78" s="17" t="s">
        <v>5</v>
      </c>
      <c r="G78" s="18" t="s">
        <v>5</v>
      </c>
      <c r="H78" s="19" t="s">
        <v>5</v>
      </c>
      <c r="J78" s="7" t="e" vm="1">
        <f>IF(VLOOKUP($A78,'[1]4. Children with disabilities'!$B$8:$BG$226,'[1]4. Children with disabilities'!T$1,FALSE)=C78,"",VLOOKUP($A78,'[1]4. Children with disabilities'!$B$8:$BG$226,'[1]4. Children with disabilities'!T$1,FALSE)-C78)</f>
        <v>#VALUE!</v>
      </c>
      <c r="K78" s="7" t="e" vm="1">
        <f>IF(VLOOKUP($A78,'[1]4. Children with disabilities'!$B$8:$BG$226,'[1]4. Children with disabilities'!U$1,FALSE)=D78,"",VLOOKUP($A78,'[1]4. Children with disabilities'!$B$8:$BG$226,'[1]4. Children with disabilities'!U$1,FALSE))</f>
        <v>#VALUE!</v>
      </c>
      <c r="L78" s="20" t="e" vm="1">
        <f>IF(VLOOKUP($A78,'[1]4. Children with disabilities'!$B$8:$BG$226,'[1]4. Children with disabilities'!V$1,FALSE)=#REF!,"",VLOOKUP($A78,'[1]4. Children with disabilities'!$B$8:$BG$226,'[1]4. Children with disabilities'!V$1,FALSE)-#REF!)</f>
        <v>#VALUE!</v>
      </c>
      <c r="M78" s="20" t="e" vm="1">
        <f>IF(VLOOKUP($A78,'[1]4. Children with disabilities'!$B$8:$BG$226,'[1]4. Children with disabilities'!W$1,FALSE)=#REF!,"",VLOOKUP($A78,'[1]4. Children with disabilities'!$B$8:$BG$226,'[1]4. Children with disabilities'!W$1,FALSE))</f>
        <v>#VALUE!</v>
      </c>
      <c r="N78" s="20" t="e" vm="1">
        <f>IF(VLOOKUP($A78,'[1]4. Children with disabilities'!$B$8:$BG$226,'[1]4. Children with disabilities'!X$1,FALSE)=E78,"",VLOOKUP($A78,'[1]4. Children with disabilities'!$B$8:$BG$226,'[1]4. Children with disabilities'!X$1,FALSE)-E78)</f>
        <v>#VALUE!</v>
      </c>
      <c r="O78" s="20" t="e" vm="1">
        <f>IF(VLOOKUP($A78,'[1]4. Children with disabilities'!$B$8:$BG$226,'[1]4. Children with disabilities'!Y$1,FALSE)=#REF!,"",VLOOKUP($A78,'[1]4. Children with disabilities'!$B$8:$BG$226,'[1]4. Children with disabilities'!Y$1,FALSE))</f>
        <v>#VALUE!</v>
      </c>
      <c r="P78" s="20" t="e" vm="1">
        <f>IF(VLOOKUP($A78,'[1]4. Children with disabilities'!$B$8:$BG$226,'[1]4. Children with disabilities'!Z$1,FALSE)=F78,"",VLOOKUP($A78,'[1]4. Children with disabilities'!$B$8:$BG$226,'[1]4. Children with disabilities'!Z$1,FALSE)-F78)</f>
        <v>#VALUE!</v>
      </c>
      <c r="Q78" s="20" t="e" vm="1">
        <f>IF(VLOOKUP($A78,'[1]4. Children with disabilities'!$B$8:$BG$226,'[1]4. Children with disabilities'!AA$1,FALSE)=G78,"",VLOOKUP($A78,'[1]4. Children with disabilities'!$B$8:$BG$226,'[1]4. Children with disabilities'!AA$1,FALSE))</f>
        <v>#VALUE!</v>
      </c>
      <c r="R78" s="7" t="e" vm="1">
        <f>IF(VLOOKUP($A78,'[1]4. Children with disabilities'!$B$8:$BG$226,'[1]4. Children with disabilities'!AB$1,FALSE)=H78,"",VLOOKUP($A78,'[1]4. Children with disabilities'!$B$8:$BG$226,'[1]4. Children with disabilities'!AB$1,FALSE))</f>
        <v>#VALUE!</v>
      </c>
      <c r="S78" s="7" t="s">
        <v>320</v>
      </c>
      <c r="T78" s="47">
        <v>165.82065618159896</v>
      </c>
      <c r="U78" s="7">
        <v>2013</v>
      </c>
      <c r="V78" s="7" t="s">
        <v>442</v>
      </c>
      <c r="X78" s="7" t="s">
        <v>510</v>
      </c>
      <c r="Y78" s="7" t="b">
        <f t="shared" si="13"/>
        <v>1</v>
      </c>
      <c r="Z78" s="47">
        <f t="shared" si="14"/>
        <v>165.82065618159896</v>
      </c>
      <c r="AA78" s="20">
        <f t="shared" si="15"/>
        <v>2013</v>
      </c>
      <c r="AB78" s="20" t="str">
        <f t="shared" si="16"/>
        <v>Y0T17</v>
      </c>
      <c r="AC78" s="20">
        <f t="shared" si="17"/>
        <v>0</v>
      </c>
      <c r="AD78" s="20" t="str">
        <f t="shared" si="18"/>
        <v>Ministry of Health, Labor and Welfare, “Reference Material: Current State of Alternative Care”</v>
      </c>
      <c r="AE78" s="7" t="b">
        <f t="shared" si="19"/>
        <v>1</v>
      </c>
      <c r="AF78" s="7" t="b">
        <f t="shared" si="20"/>
        <v>1</v>
      </c>
      <c r="AG78" s="7" t="b">
        <f t="shared" si="21"/>
        <v>1</v>
      </c>
      <c r="AH78" s="7" t="b">
        <f t="shared" si="22"/>
        <v>1</v>
      </c>
      <c r="AI78" s="7" t="s">
        <v>335</v>
      </c>
      <c r="AJ78" s="7">
        <v>753.1</v>
      </c>
      <c r="AK78" s="47">
        <f t="shared" si="23"/>
        <v>753.06285287196101</v>
      </c>
      <c r="AL78" s="47">
        <f t="shared" si="24"/>
        <v>-3.7147128039009658E-2</v>
      </c>
    </row>
    <row r="79" spans="1:38" x14ac:dyDescent="0.3">
      <c r="A79" s="7" t="s">
        <v>79</v>
      </c>
      <c r="B79" s="7" t="s">
        <v>306</v>
      </c>
      <c r="C79" s="20">
        <v>41.544533431809263</v>
      </c>
      <c r="D79" s="7" t="s">
        <v>5</v>
      </c>
      <c r="E79" s="15">
        <v>2020</v>
      </c>
      <c r="F79" s="17" t="s">
        <v>442</v>
      </c>
      <c r="G79" s="18"/>
      <c r="H79" s="19" t="s">
        <v>499</v>
      </c>
      <c r="J79" s="7" t="e" vm="1">
        <f>IF(VLOOKUP($A79,'[1]4. Children with disabilities'!$B$8:$BG$226,'[1]4. Children with disabilities'!T$1,FALSE)=C79,"",VLOOKUP($A79,'[1]4. Children with disabilities'!$B$8:$BG$226,'[1]4. Children with disabilities'!T$1,FALSE)-C79)</f>
        <v>#VALUE!</v>
      </c>
      <c r="K79" s="7" t="e" vm="1">
        <f>IF(VLOOKUP($A79,'[1]4. Children with disabilities'!$B$8:$BG$226,'[1]4. Children with disabilities'!U$1,FALSE)=D79,"",VLOOKUP($A79,'[1]4. Children with disabilities'!$B$8:$BG$226,'[1]4. Children with disabilities'!U$1,FALSE))</f>
        <v>#VALUE!</v>
      </c>
      <c r="L79" s="20" t="e" vm="1">
        <f>IF(VLOOKUP($A79,'[1]4. Children with disabilities'!$B$8:$BG$226,'[1]4. Children with disabilities'!V$1,FALSE)=#REF!,"",VLOOKUP($A79,'[1]4. Children with disabilities'!$B$8:$BG$226,'[1]4. Children with disabilities'!V$1,FALSE)-#REF!)</f>
        <v>#VALUE!</v>
      </c>
      <c r="M79" s="20" t="e" vm="1">
        <f>IF(VLOOKUP($A79,'[1]4. Children with disabilities'!$B$8:$BG$226,'[1]4. Children with disabilities'!W$1,FALSE)=#REF!,"",VLOOKUP($A79,'[1]4. Children with disabilities'!$B$8:$BG$226,'[1]4. Children with disabilities'!W$1,FALSE))</f>
        <v>#VALUE!</v>
      </c>
      <c r="N79" s="20" t="e" vm="1">
        <f>IF(VLOOKUP($A79,'[1]4. Children with disabilities'!$B$8:$BG$226,'[1]4. Children with disabilities'!X$1,FALSE)=E79,"",VLOOKUP($A79,'[1]4. Children with disabilities'!$B$8:$BG$226,'[1]4. Children with disabilities'!X$1,FALSE)-E79)</f>
        <v>#VALUE!</v>
      </c>
      <c r="O79" s="20" t="e" vm="1">
        <f>IF(VLOOKUP($A79,'[1]4. Children with disabilities'!$B$8:$BG$226,'[1]4. Children with disabilities'!Y$1,FALSE)=#REF!,"",VLOOKUP($A79,'[1]4. Children with disabilities'!$B$8:$BG$226,'[1]4. Children with disabilities'!Y$1,FALSE))</f>
        <v>#VALUE!</v>
      </c>
      <c r="P79" s="20" t="e" vm="1">
        <f>IF(VLOOKUP($A79,'[1]4. Children with disabilities'!$B$8:$BG$226,'[1]4. Children with disabilities'!Z$1,FALSE)=F79,"",VLOOKUP($A79,'[1]4. Children with disabilities'!$B$8:$BG$226,'[1]4. Children with disabilities'!Z$1,FALSE)-F79)</f>
        <v>#VALUE!</v>
      </c>
      <c r="Q79" s="20" t="e" vm="1">
        <f>IF(VLOOKUP($A79,'[1]4. Children with disabilities'!$B$8:$BG$226,'[1]4. Children with disabilities'!AA$1,FALSE)=G79,"",VLOOKUP($A79,'[1]4. Children with disabilities'!$B$8:$BG$226,'[1]4. Children with disabilities'!AA$1,FALSE))</f>
        <v>#VALUE!</v>
      </c>
      <c r="R79" s="7" t="e" vm="1">
        <f>IF(VLOOKUP($A79,'[1]4. Children with disabilities'!$B$8:$BG$226,'[1]4. Children with disabilities'!AB$1,FALSE)=H79,"",VLOOKUP($A79,'[1]4. Children with disabilities'!$B$8:$BG$226,'[1]4. Children with disabilities'!AB$1,FALSE))</f>
        <v>#VALUE!</v>
      </c>
      <c r="S79" s="7" t="s">
        <v>321</v>
      </c>
      <c r="T79" s="47">
        <v>21.151097468238515</v>
      </c>
      <c r="U79" s="7">
        <v>2019</v>
      </c>
      <c r="V79" s="7" t="s">
        <v>442</v>
      </c>
      <c r="X79" s="7" t="s">
        <v>445</v>
      </c>
      <c r="Y79" s="7" t="b">
        <f t="shared" si="13"/>
        <v>1</v>
      </c>
      <c r="Z79" s="47">
        <f t="shared" si="14"/>
        <v>21.151097468238515</v>
      </c>
      <c r="AA79" s="20">
        <f t="shared" si="15"/>
        <v>2019</v>
      </c>
      <c r="AB79" s="20" t="str">
        <f t="shared" si="16"/>
        <v>Y0T17</v>
      </c>
      <c r="AC79" s="20">
        <f t="shared" si="17"/>
        <v>0</v>
      </c>
      <c r="AD79" s="20" t="str">
        <f t="shared" si="18"/>
        <v>Ministry of Social Development</v>
      </c>
      <c r="AE79" s="7" t="b">
        <f t="shared" si="19"/>
        <v>1</v>
      </c>
      <c r="AF79" s="7" t="b">
        <f t="shared" si="20"/>
        <v>1</v>
      </c>
      <c r="AG79" s="7" t="b">
        <f t="shared" si="21"/>
        <v>1</v>
      </c>
      <c r="AH79" s="7" t="b">
        <f t="shared" si="22"/>
        <v>1</v>
      </c>
      <c r="AI79" s="7" t="s">
        <v>338</v>
      </c>
      <c r="AJ79" s="7">
        <v>70.5</v>
      </c>
      <c r="AK79" s="47">
        <f t="shared" si="23"/>
        <v>70.54937064395186</v>
      </c>
      <c r="AL79" s="47">
        <f t="shared" si="24"/>
        <v>4.9370643951860416E-2</v>
      </c>
    </row>
    <row r="80" spans="1:38" x14ac:dyDescent="0.3">
      <c r="A80" s="7" t="s">
        <v>62</v>
      </c>
      <c r="B80" s="7" t="s">
        <v>289</v>
      </c>
      <c r="C80" s="40" t="s">
        <v>5</v>
      </c>
      <c r="D80" s="7" t="s">
        <v>5</v>
      </c>
      <c r="E80" s="15" t="s">
        <v>5</v>
      </c>
      <c r="F80" s="17" t="s">
        <v>5</v>
      </c>
      <c r="G80" s="18" t="s">
        <v>5</v>
      </c>
      <c r="H80" s="19" t="s">
        <v>5</v>
      </c>
      <c r="J80" s="7" t="e" vm="1">
        <f>IF(VLOOKUP($A80,'[1]4. Children with disabilities'!$B$8:$BG$226,'[1]4. Children with disabilities'!T$1,FALSE)=C80,"",VLOOKUP($A80,'[1]4. Children with disabilities'!$B$8:$BG$226,'[1]4. Children with disabilities'!T$1,FALSE)-C80)</f>
        <v>#VALUE!</v>
      </c>
      <c r="K80" s="7" t="e" vm="1">
        <f>IF(VLOOKUP($A80,'[1]4. Children with disabilities'!$B$8:$BG$226,'[1]4. Children with disabilities'!U$1,FALSE)=D80,"",VLOOKUP($A80,'[1]4. Children with disabilities'!$B$8:$BG$226,'[1]4. Children with disabilities'!U$1,FALSE))</f>
        <v>#VALUE!</v>
      </c>
      <c r="L80" s="20" t="e" vm="1">
        <f>IF(VLOOKUP($A80,'[1]4. Children with disabilities'!$B$8:$BG$226,'[1]4. Children with disabilities'!V$1,FALSE)=#REF!,"",VLOOKUP($A80,'[1]4. Children with disabilities'!$B$8:$BG$226,'[1]4. Children with disabilities'!V$1,FALSE)-#REF!)</f>
        <v>#VALUE!</v>
      </c>
      <c r="M80" s="20" t="e" vm="1">
        <f>IF(VLOOKUP($A80,'[1]4. Children with disabilities'!$B$8:$BG$226,'[1]4. Children with disabilities'!W$1,FALSE)=#REF!,"",VLOOKUP($A80,'[1]4. Children with disabilities'!$B$8:$BG$226,'[1]4. Children with disabilities'!W$1,FALSE))</f>
        <v>#VALUE!</v>
      </c>
      <c r="N80" s="20" t="e" vm="1">
        <f>IF(VLOOKUP($A80,'[1]4. Children with disabilities'!$B$8:$BG$226,'[1]4. Children with disabilities'!X$1,FALSE)=E80,"",VLOOKUP($A80,'[1]4. Children with disabilities'!$B$8:$BG$226,'[1]4. Children with disabilities'!X$1,FALSE)-E80)</f>
        <v>#VALUE!</v>
      </c>
      <c r="O80" s="20" t="e" vm="1">
        <f>IF(VLOOKUP($A80,'[1]4. Children with disabilities'!$B$8:$BG$226,'[1]4. Children with disabilities'!Y$1,FALSE)=#REF!,"",VLOOKUP($A80,'[1]4. Children with disabilities'!$B$8:$BG$226,'[1]4. Children with disabilities'!Y$1,FALSE))</f>
        <v>#VALUE!</v>
      </c>
      <c r="P80" s="20" t="e" vm="1">
        <f>IF(VLOOKUP($A80,'[1]4. Children with disabilities'!$B$8:$BG$226,'[1]4. Children with disabilities'!Z$1,FALSE)=F80,"",VLOOKUP($A80,'[1]4. Children with disabilities'!$B$8:$BG$226,'[1]4. Children with disabilities'!Z$1,FALSE)-F80)</f>
        <v>#VALUE!</v>
      </c>
      <c r="Q80" s="20" t="e" vm="1">
        <f>IF(VLOOKUP($A80,'[1]4. Children with disabilities'!$B$8:$BG$226,'[1]4. Children with disabilities'!AA$1,FALSE)=G80,"",VLOOKUP($A80,'[1]4. Children with disabilities'!$B$8:$BG$226,'[1]4. Children with disabilities'!AA$1,FALSE))</f>
        <v>#VALUE!</v>
      </c>
      <c r="R80" s="7" t="e" vm="1">
        <f>IF(VLOOKUP($A80,'[1]4. Children with disabilities'!$B$8:$BG$226,'[1]4. Children with disabilities'!AB$1,FALSE)=H80,"",VLOOKUP($A80,'[1]4. Children with disabilities'!$B$8:$BG$226,'[1]4. Children with disabilities'!AB$1,FALSE))</f>
        <v>#VALUE!</v>
      </c>
      <c r="S80" s="7" t="s">
        <v>321</v>
      </c>
      <c r="T80" s="47">
        <v>21.151097468238515</v>
      </c>
      <c r="U80" s="7">
        <v>2019</v>
      </c>
      <c r="V80" s="7" t="s">
        <v>442</v>
      </c>
      <c r="X80" s="7" t="s">
        <v>445</v>
      </c>
      <c r="Y80" s="7" t="b">
        <f t="shared" si="13"/>
        <v>1</v>
      </c>
      <c r="Z80" s="47">
        <f t="shared" si="14"/>
        <v>21.151097468238515</v>
      </c>
      <c r="AA80" s="20">
        <f t="shared" si="15"/>
        <v>2019</v>
      </c>
      <c r="AB80" s="20" t="str">
        <f t="shared" si="16"/>
        <v>Y0T17</v>
      </c>
      <c r="AC80" s="20">
        <f t="shared" si="17"/>
        <v>0</v>
      </c>
      <c r="AD80" s="20" t="str">
        <f t="shared" si="18"/>
        <v>Ministry of Social Development</v>
      </c>
      <c r="AE80" s="7" t="b">
        <f t="shared" si="19"/>
        <v>1</v>
      </c>
      <c r="AF80" s="7" t="b">
        <f t="shared" si="20"/>
        <v>1</v>
      </c>
      <c r="AG80" s="7" t="b">
        <f t="shared" si="21"/>
        <v>1</v>
      </c>
      <c r="AH80" s="7" t="b">
        <f t="shared" si="22"/>
        <v>1</v>
      </c>
      <c r="AI80" s="7" t="s">
        <v>339</v>
      </c>
      <c r="AJ80" s="7">
        <v>79.8</v>
      </c>
      <c r="AK80" s="47">
        <f t="shared" si="23"/>
        <v>79.782390150255409</v>
      </c>
      <c r="AL80" s="47">
        <f t="shared" si="24"/>
        <v>-1.7609849744587791E-2</v>
      </c>
    </row>
    <row r="81" spans="1:38" x14ac:dyDescent="0.3">
      <c r="A81" s="7" t="s">
        <v>75</v>
      </c>
      <c r="B81" s="7" t="s">
        <v>302</v>
      </c>
      <c r="C81" s="40">
        <v>87.894143913958345</v>
      </c>
      <c r="D81" s="7" t="s">
        <v>5</v>
      </c>
      <c r="E81" s="15">
        <v>2022</v>
      </c>
      <c r="F81" s="15" t="s">
        <v>442</v>
      </c>
      <c r="G81" s="16"/>
      <c r="H81" s="19" t="s">
        <v>495</v>
      </c>
      <c r="J81" s="7" t="e" vm="1">
        <f>IF(VLOOKUP($A81,'[1]4. Children with disabilities'!$B$8:$BG$226,'[1]4. Children with disabilities'!T$1,FALSE)=C81,"",VLOOKUP($A81,'[1]4. Children with disabilities'!$B$8:$BG$226,'[1]4. Children with disabilities'!T$1,FALSE)-C81)</f>
        <v>#VALUE!</v>
      </c>
      <c r="K81" s="7" t="e" vm="1">
        <f>IF(VLOOKUP($A81,'[1]4. Children with disabilities'!$B$8:$BG$226,'[1]4. Children with disabilities'!U$1,FALSE)=D81,"",VLOOKUP($A81,'[1]4. Children with disabilities'!$B$8:$BG$226,'[1]4. Children with disabilities'!U$1,FALSE))</f>
        <v>#VALUE!</v>
      </c>
      <c r="L81" s="20" t="e" vm="1">
        <f>IF(VLOOKUP($A81,'[1]4. Children with disabilities'!$B$8:$BG$226,'[1]4. Children with disabilities'!V$1,FALSE)=#REF!,"",VLOOKUP($A81,'[1]4. Children with disabilities'!$B$8:$BG$226,'[1]4. Children with disabilities'!V$1,FALSE)-#REF!)</f>
        <v>#VALUE!</v>
      </c>
      <c r="M81" s="20" t="e" vm="1">
        <f>IF(VLOOKUP($A81,'[1]4. Children with disabilities'!$B$8:$BG$226,'[1]4. Children with disabilities'!W$1,FALSE)=#REF!,"",VLOOKUP($A81,'[1]4. Children with disabilities'!$B$8:$BG$226,'[1]4. Children with disabilities'!W$1,FALSE))</f>
        <v>#VALUE!</v>
      </c>
      <c r="N81" s="20" t="e" vm="1">
        <f>IF(VLOOKUP($A81,'[1]4. Children with disabilities'!$B$8:$BG$226,'[1]4. Children with disabilities'!X$1,FALSE)=E81,"",VLOOKUP($A81,'[1]4. Children with disabilities'!$B$8:$BG$226,'[1]4. Children with disabilities'!X$1,FALSE)-E81)</f>
        <v>#VALUE!</v>
      </c>
      <c r="O81" s="20" t="e" vm="1">
        <f>IF(VLOOKUP($A81,'[1]4. Children with disabilities'!$B$8:$BG$226,'[1]4. Children with disabilities'!Y$1,FALSE)=#REF!,"",VLOOKUP($A81,'[1]4. Children with disabilities'!$B$8:$BG$226,'[1]4. Children with disabilities'!Y$1,FALSE))</f>
        <v>#VALUE!</v>
      </c>
      <c r="P81" s="20" t="e" vm="1">
        <f>IF(VLOOKUP($A81,'[1]4. Children with disabilities'!$B$8:$BG$226,'[1]4. Children with disabilities'!Z$1,FALSE)=F81,"",VLOOKUP($A81,'[1]4. Children with disabilities'!$B$8:$BG$226,'[1]4. Children with disabilities'!Z$1,FALSE)-F81)</f>
        <v>#VALUE!</v>
      </c>
      <c r="Q81" s="20" t="e" vm="1">
        <f>IF(VLOOKUP($A81,'[1]4. Children with disabilities'!$B$8:$BG$226,'[1]4. Children with disabilities'!AA$1,FALSE)=G81,"",VLOOKUP($A81,'[1]4. Children with disabilities'!$B$8:$BG$226,'[1]4. Children with disabilities'!AA$1,FALSE))</f>
        <v>#VALUE!</v>
      </c>
      <c r="R81" s="7" t="e" vm="1">
        <f>IF(VLOOKUP($A81,'[1]4. Children with disabilities'!$B$8:$BG$226,'[1]4. Children with disabilities'!AB$1,FALSE)=H81,"",VLOOKUP($A81,'[1]4. Children with disabilities'!$B$8:$BG$226,'[1]4. Children with disabilities'!AB$1,FALSE))</f>
        <v>#VALUE!</v>
      </c>
      <c r="S81" s="7" t="s">
        <v>322</v>
      </c>
      <c r="T81" s="47">
        <v>92.543300109629953</v>
      </c>
      <c r="U81" s="7">
        <v>2020</v>
      </c>
      <c r="V81" s="7" t="s">
        <v>442</v>
      </c>
      <c r="X81" s="7" t="s">
        <v>511</v>
      </c>
      <c r="Y81" s="7" t="b">
        <f t="shared" si="13"/>
        <v>1</v>
      </c>
      <c r="Z81" s="47">
        <f t="shared" si="14"/>
        <v>92.543300109629953</v>
      </c>
      <c r="AA81" s="20">
        <f t="shared" si="15"/>
        <v>2020</v>
      </c>
      <c r="AB81" s="20" t="str">
        <f t="shared" si="16"/>
        <v>Y0T17</v>
      </c>
      <c r="AC81" s="20">
        <f t="shared" si="17"/>
        <v>0</v>
      </c>
      <c r="AD81" s="20" t="str">
        <f t="shared" si="18"/>
        <v>TransMonEE</v>
      </c>
      <c r="AE81" s="7" t="b">
        <f t="shared" si="19"/>
        <v>1</v>
      </c>
      <c r="AF81" s="7" t="b">
        <f t="shared" si="20"/>
        <v>1</v>
      </c>
      <c r="AG81" s="7" t="b">
        <f t="shared" si="21"/>
        <v>1</v>
      </c>
      <c r="AH81" s="7" t="b">
        <f t="shared" si="22"/>
        <v>1</v>
      </c>
      <c r="AI81" s="7" t="s">
        <v>340</v>
      </c>
      <c r="AJ81" s="7">
        <v>179.7</v>
      </c>
      <c r="AK81" s="47">
        <f t="shared" si="23"/>
        <v>179.65220728027489</v>
      </c>
      <c r="AL81" s="47">
        <f t="shared" si="24"/>
        <v>-4.7792719725094912E-2</v>
      </c>
    </row>
    <row r="82" spans="1:38" x14ac:dyDescent="0.3">
      <c r="A82" s="7" t="s">
        <v>86</v>
      </c>
      <c r="B82" s="7" t="s">
        <v>303</v>
      </c>
      <c r="C82" s="40">
        <v>282.7551150082603</v>
      </c>
      <c r="D82" s="7" t="s">
        <v>5</v>
      </c>
      <c r="E82" s="15">
        <v>2021</v>
      </c>
      <c r="F82" s="17" t="s">
        <v>442</v>
      </c>
      <c r="G82" s="18"/>
      <c r="H82" s="19" t="s">
        <v>496</v>
      </c>
      <c r="J82" s="7" t="e" vm="1">
        <f>IF(VLOOKUP($A82,'[1]4. Children with disabilities'!$B$8:$BG$226,'[1]4. Children with disabilities'!T$1,FALSE)=C82,"",VLOOKUP($A82,'[1]4. Children with disabilities'!$B$8:$BG$226,'[1]4. Children with disabilities'!T$1,FALSE)-C82)</f>
        <v>#VALUE!</v>
      </c>
      <c r="K82" s="7" t="e" vm="1">
        <f>IF(VLOOKUP($A82,'[1]4. Children with disabilities'!$B$8:$BG$226,'[1]4. Children with disabilities'!U$1,FALSE)=D82,"",VLOOKUP($A82,'[1]4. Children with disabilities'!$B$8:$BG$226,'[1]4. Children with disabilities'!U$1,FALSE))</f>
        <v>#VALUE!</v>
      </c>
      <c r="L82" s="20" t="e" vm="1">
        <f>IF(VLOOKUP($A82,'[1]4. Children with disabilities'!$B$8:$BG$226,'[1]4. Children with disabilities'!V$1,FALSE)=#REF!,"",VLOOKUP($A82,'[1]4. Children with disabilities'!$B$8:$BG$226,'[1]4. Children with disabilities'!V$1,FALSE)-#REF!)</f>
        <v>#VALUE!</v>
      </c>
      <c r="M82" s="20" t="e" vm="1">
        <f>IF(VLOOKUP($A82,'[1]4. Children with disabilities'!$B$8:$BG$226,'[1]4. Children with disabilities'!W$1,FALSE)=#REF!,"",VLOOKUP($A82,'[1]4. Children with disabilities'!$B$8:$BG$226,'[1]4. Children with disabilities'!W$1,FALSE))</f>
        <v>#VALUE!</v>
      </c>
      <c r="N82" s="20" t="e" vm="1">
        <f>IF(VLOOKUP($A82,'[1]4. Children with disabilities'!$B$8:$BG$226,'[1]4. Children with disabilities'!X$1,FALSE)=E82,"",VLOOKUP($A82,'[1]4. Children with disabilities'!$B$8:$BG$226,'[1]4. Children with disabilities'!X$1,FALSE)-E82)</f>
        <v>#VALUE!</v>
      </c>
      <c r="O82" s="20" t="e" vm="1">
        <f>IF(VLOOKUP($A82,'[1]4. Children with disabilities'!$B$8:$BG$226,'[1]4. Children with disabilities'!Y$1,FALSE)=#REF!,"",VLOOKUP($A82,'[1]4. Children with disabilities'!$B$8:$BG$226,'[1]4. Children with disabilities'!Y$1,FALSE))</f>
        <v>#VALUE!</v>
      </c>
      <c r="P82" s="20" t="e" vm="1">
        <f>IF(VLOOKUP($A82,'[1]4. Children with disabilities'!$B$8:$BG$226,'[1]4. Children with disabilities'!Z$1,FALSE)=F82,"",VLOOKUP($A82,'[1]4. Children with disabilities'!$B$8:$BG$226,'[1]4. Children with disabilities'!Z$1,FALSE)-F82)</f>
        <v>#VALUE!</v>
      </c>
      <c r="Q82" s="20" t="e" vm="1">
        <f>IF(VLOOKUP($A82,'[1]4. Children with disabilities'!$B$8:$BG$226,'[1]4. Children with disabilities'!AA$1,FALSE)=G82,"",VLOOKUP($A82,'[1]4. Children with disabilities'!$B$8:$BG$226,'[1]4. Children with disabilities'!AA$1,FALSE))</f>
        <v>#VALUE!</v>
      </c>
      <c r="R82" s="7" t="e" vm="1">
        <f>IF(VLOOKUP($A82,'[1]4. Children with disabilities'!$B$8:$BG$226,'[1]4. Children with disabilities'!AB$1,FALSE)=H82,"",VLOOKUP($A82,'[1]4. Children with disabilities'!$B$8:$BG$226,'[1]4. Children with disabilities'!AB$1,FALSE))</f>
        <v>#VALUE!</v>
      </c>
      <c r="S82" s="7" t="s">
        <v>323</v>
      </c>
      <c r="T82" s="47">
        <v>220.41559491105261</v>
      </c>
      <c r="U82" s="7">
        <v>2012</v>
      </c>
      <c r="V82" s="7" t="s">
        <v>442</v>
      </c>
      <c r="X82" s="7" t="s">
        <v>512</v>
      </c>
      <c r="Y82" s="7" t="b">
        <f t="shared" si="13"/>
        <v>1</v>
      </c>
      <c r="Z82" s="47">
        <f t="shared" si="14"/>
        <v>220.41559491105261</v>
      </c>
      <c r="AA82" s="20">
        <f t="shared" si="15"/>
        <v>2012</v>
      </c>
      <c r="AB82" s="20" t="str">
        <f t="shared" si="16"/>
        <v>Y0T17</v>
      </c>
      <c r="AC82" s="20">
        <f t="shared" si="17"/>
        <v>0</v>
      </c>
      <c r="AD82" s="20" t="str">
        <f t="shared" si="18"/>
        <v>Ministry of Gender, Children and Social Development</v>
      </c>
      <c r="AE82" s="7" t="b">
        <f t="shared" si="19"/>
        <v>1</v>
      </c>
      <c r="AF82" s="7" t="b">
        <f t="shared" si="20"/>
        <v>1</v>
      </c>
      <c r="AG82" s="7" t="b">
        <f t="shared" si="21"/>
        <v>1</v>
      </c>
      <c r="AH82" s="7" t="b">
        <f t="shared" si="22"/>
        <v>1</v>
      </c>
      <c r="AI82" s="7" t="s">
        <v>341</v>
      </c>
      <c r="AJ82" s="7">
        <v>6.6</v>
      </c>
      <c r="AK82" s="47">
        <f t="shared" si="23"/>
        <v>6.5959391702546375</v>
      </c>
      <c r="AL82" s="47">
        <f t="shared" si="24"/>
        <v>-4.0608297453621489E-3</v>
      </c>
    </row>
    <row r="83" spans="1:38" x14ac:dyDescent="0.3">
      <c r="A83" s="7" t="s">
        <v>77</v>
      </c>
      <c r="B83" s="7" t="s">
        <v>304</v>
      </c>
      <c r="C83" s="20">
        <v>71.465260545551459</v>
      </c>
      <c r="D83" s="7" t="s">
        <v>5</v>
      </c>
      <c r="E83" s="15">
        <v>2015</v>
      </c>
      <c r="F83" s="17" t="s">
        <v>442</v>
      </c>
      <c r="G83" s="18"/>
      <c r="H83" s="19" t="s">
        <v>497</v>
      </c>
      <c r="J83" s="7" t="e" vm="1">
        <f>IF(VLOOKUP($A83,'[1]4. Children with disabilities'!$B$8:$BG$226,'[1]4. Children with disabilities'!T$1,FALSE)=C83,"",VLOOKUP($A83,'[1]4. Children with disabilities'!$B$8:$BG$226,'[1]4. Children with disabilities'!T$1,FALSE)-C83)</f>
        <v>#VALUE!</v>
      </c>
      <c r="K83" s="7" t="e" vm="1">
        <f>IF(VLOOKUP($A83,'[1]4. Children with disabilities'!$B$8:$BG$226,'[1]4. Children with disabilities'!U$1,FALSE)=D83,"",VLOOKUP($A83,'[1]4. Children with disabilities'!$B$8:$BG$226,'[1]4. Children with disabilities'!U$1,FALSE))</f>
        <v>#VALUE!</v>
      </c>
      <c r="L83" s="20" t="e" vm="1">
        <f>IF(VLOOKUP($A83,'[1]4. Children with disabilities'!$B$8:$BG$226,'[1]4. Children with disabilities'!V$1,FALSE)=#REF!,"",VLOOKUP($A83,'[1]4. Children with disabilities'!$B$8:$BG$226,'[1]4. Children with disabilities'!V$1,FALSE)-#REF!)</f>
        <v>#VALUE!</v>
      </c>
      <c r="M83" s="20" t="e" vm="1">
        <f>IF(VLOOKUP($A83,'[1]4. Children with disabilities'!$B$8:$BG$226,'[1]4. Children with disabilities'!W$1,FALSE)=#REF!,"",VLOOKUP($A83,'[1]4. Children with disabilities'!$B$8:$BG$226,'[1]4. Children with disabilities'!W$1,FALSE))</f>
        <v>#VALUE!</v>
      </c>
      <c r="N83" s="20" t="e" vm="1">
        <f>IF(VLOOKUP($A83,'[1]4. Children with disabilities'!$B$8:$BG$226,'[1]4. Children with disabilities'!X$1,FALSE)=E83,"",VLOOKUP($A83,'[1]4. Children with disabilities'!$B$8:$BG$226,'[1]4. Children with disabilities'!X$1,FALSE)-E83)</f>
        <v>#VALUE!</v>
      </c>
      <c r="O83" s="20" t="e" vm="1">
        <f>IF(VLOOKUP($A83,'[1]4. Children with disabilities'!$B$8:$BG$226,'[1]4. Children with disabilities'!Y$1,FALSE)=#REF!,"",VLOOKUP($A83,'[1]4. Children with disabilities'!$B$8:$BG$226,'[1]4. Children with disabilities'!Y$1,FALSE))</f>
        <v>#VALUE!</v>
      </c>
      <c r="P83" s="20" t="e" vm="1">
        <f>IF(VLOOKUP($A83,'[1]4. Children with disabilities'!$B$8:$BG$226,'[1]4. Children with disabilities'!Z$1,FALSE)=F83,"",VLOOKUP($A83,'[1]4. Children with disabilities'!$B$8:$BG$226,'[1]4. Children with disabilities'!Z$1,FALSE)-F83)</f>
        <v>#VALUE!</v>
      </c>
      <c r="Q83" s="20" t="e" vm="1">
        <f>IF(VLOOKUP($A83,'[1]4. Children with disabilities'!$B$8:$BG$226,'[1]4. Children with disabilities'!AA$1,FALSE)=G83,"",VLOOKUP($A83,'[1]4. Children with disabilities'!$B$8:$BG$226,'[1]4. Children with disabilities'!AA$1,FALSE))</f>
        <v>#VALUE!</v>
      </c>
      <c r="R83" s="7" t="e" vm="1">
        <f>IF(VLOOKUP($A83,'[1]4. Children with disabilities'!$B$8:$BG$226,'[1]4. Children with disabilities'!AB$1,FALSE)=H83,"",VLOOKUP($A83,'[1]4. Children with disabilities'!$B$8:$BG$226,'[1]4. Children with disabilities'!AB$1,FALSE))</f>
        <v>#VALUE!</v>
      </c>
      <c r="S83" s="7" t="s">
        <v>327</v>
      </c>
      <c r="T83" s="47">
        <v>27.101545406844927</v>
      </c>
      <c r="U83" s="7">
        <v>2010</v>
      </c>
      <c r="V83" s="7" t="s">
        <v>442</v>
      </c>
      <c r="X83" s="7" t="s">
        <v>513</v>
      </c>
      <c r="Y83" s="7" t="b">
        <f t="shared" si="13"/>
        <v>1</v>
      </c>
      <c r="Z83" s="47">
        <f t="shared" si="14"/>
        <v>27.101545406844927</v>
      </c>
      <c r="AA83" s="20">
        <f t="shared" si="15"/>
        <v>2010</v>
      </c>
      <c r="AB83" s="20" t="str">
        <f t="shared" si="16"/>
        <v>Y0T17</v>
      </c>
      <c r="AC83" s="20">
        <f t="shared" si="17"/>
        <v>0</v>
      </c>
      <c r="AD83" s="20" t="str">
        <f t="shared" si="18"/>
        <v>Ministry of Social Affairs and Labor</v>
      </c>
      <c r="AE83" s="7" t="b">
        <f t="shared" si="19"/>
        <v>1</v>
      </c>
      <c r="AF83" s="7" t="b">
        <f t="shared" si="20"/>
        <v>1</v>
      </c>
      <c r="AG83" s="7" t="b">
        <f t="shared" si="21"/>
        <v>1</v>
      </c>
      <c r="AH83" s="7" t="b">
        <f t="shared" si="22"/>
        <v>1</v>
      </c>
      <c r="AI83" s="7" t="s">
        <v>342</v>
      </c>
      <c r="AJ83" s="7">
        <v>282.60000000000002</v>
      </c>
      <c r="AK83" s="47">
        <f t="shared" si="23"/>
        <v>282.57295519934235</v>
      </c>
      <c r="AL83" s="47">
        <f t="shared" si="24"/>
        <v>-2.7044800657677115E-2</v>
      </c>
    </row>
    <row r="84" spans="1:38" x14ac:dyDescent="0.3">
      <c r="A84" s="7" t="s">
        <v>80</v>
      </c>
      <c r="B84" s="7" t="s">
        <v>307</v>
      </c>
      <c r="C84" s="20">
        <v>304.66714218636309</v>
      </c>
      <c r="D84" s="7" t="s">
        <v>5</v>
      </c>
      <c r="E84" s="15">
        <v>2014</v>
      </c>
      <c r="F84" s="17" t="s">
        <v>442</v>
      </c>
      <c r="G84" s="18"/>
      <c r="H84" s="19" t="s">
        <v>500</v>
      </c>
      <c r="J84" s="7" t="e" vm="1">
        <f>IF(VLOOKUP($A84,'[1]4. Children with disabilities'!$B$8:$BG$226,'[1]4. Children with disabilities'!T$1,FALSE)=C84,"",VLOOKUP($A84,'[1]4. Children with disabilities'!$B$8:$BG$226,'[1]4. Children with disabilities'!T$1,FALSE)-C84)</f>
        <v>#VALUE!</v>
      </c>
      <c r="K84" s="7" t="e" vm="1">
        <f>IF(VLOOKUP($A84,'[1]4. Children with disabilities'!$B$8:$BG$226,'[1]4. Children with disabilities'!U$1,FALSE)=D84,"",VLOOKUP($A84,'[1]4. Children with disabilities'!$B$8:$BG$226,'[1]4. Children with disabilities'!U$1,FALSE))</f>
        <v>#VALUE!</v>
      </c>
      <c r="L84" s="20" t="e" vm="1">
        <f>IF(VLOOKUP($A84,'[1]4. Children with disabilities'!$B$8:$BG$226,'[1]4. Children with disabilities'!V$1,FALSE)=#REF!,"",VLOOKUP($A84,'[1]4. Children with disabilities'!$B$8:$BG$226,'[1]4. Children with disabilities'!V$1,FALSE)-#REF!)</f>
        <v>#VALUE!</v>
      </c>
      <c r="M84" s="20" t="e" vm="1">
        <f>IF(VLOOKUP($A84,'[1]4. Children with disabilities'!$B$8:$BG$226,'[1]4. Children with disabilities'!W$1,FALSE)=#REF!,"",VLOOKUP($A84,'[1]4. Children with disabilities'!$B$8:$BG$226,'[1]4. Children with disabilities'!W$1,FALSE))</f>
        <v>#VALUE!</v>
      </c>
      <c r="N84" s="20" t="e" vm="1">
        <f>IF(VLOOKUP($A84,'[1]4. Children with disabilities'!$B$8:$BG$226,'[1]4. Children with disabilities'!X$1,FALSE)=E84,"",VLOOKUP($A84,'[1]4. Children with disabilities'!$B$8:$BG$226,'[1]4. Children with disabilities'!X$1,FALSE)-E84)</f>
        <v>#VALUE!</v>
      </c>
      <c r="O84" s="20" t="e" vm="1">
        <f>IF(VLOOKUP($A84,'[1]4. Children with disabilities'!$B$8:$BG$226,'[1]4. Children with disabilities'!Y$1,FALSE)=#REF!,"",VLOOKUP($A84,'[1]4. Children with disabilities'!$B$8:$BG$226,'[1]4. Children with disabilities'!Y$1,FALSE))</f>
        <v>#VALUE!</v>
      </c>
      <c r="P84" s="20" t="e" vm="1">
        <f>IF(VLOOKUP($A84,'[1]4. Children with disabilities'!$B$8:$BG$226,'[1]4. Children with disabilities'!Z$1,FALSE)=F84,"",VLOOKUP($A84,'[1]4. Children with disabilities'!$B$8:$BG$226,'[1]4. Children with disabilities'!Z$1,FALSE)-F84)</f>
        <v>#VALUE!</v>
      </c>
      <c r="Q84" s="20" t="e" vm="1">
        <f>IF(VLOOKUP($A84,'[1]4. Children with disabilities'!$B$8:$BG$226,'[1]4. Children with disabilities'!AA$1,FALSE)=G84,"",VLOOKUP($A84,'[1]4. Children with disabilities'!$B$8:$BG$226,'[1]4. Children with disabilities'!AA$1,FALSE))</f>
        <v>#VALUE!</v>
      </c>
      <c r="R84" s="7" t="e" vm="1">
        <f>IF(VLOOKUP($A84,'[1]4. Children with disabilities'!$B$8:$BG$226,'[1]4. Children with disabilities'!AB$1,FALSE)=H84,"",VLOOKUP($A84,'[1]4. Children with disabilities'!$B$8:$BG$226,'[1]4. Children with disabilities'!AB$1,FALSE))</f>
        <v>#VALUE!</v>
      </c>
      <c r="S84" s="7" t="s">
        <v>328</v>
      </c>
      <c r="T84" s="47">
        <v>874.19324358189601</v>
      </c>
      <c r="U84" s="7">
        <v>2020</v>
      </c>
      <c r="V84" s="7" t="s">
        <v>442</v>
      </c>
      <c r="X84" s="7" t="s">
        <v>514</v>
      </c>
      <c r="Y84" s="7" t="b">
        <f t="shared" si="13"/>
        <v>1</v>
      </c>
      <c r="Z84" s="47">
        <f t="shared" si="14"/>
        <v>874.19324358189601</v>
      </c>
      <c r="AA84" s="20">
        <f t="shared" si="15"/>
        <v>2020</v>
      </c>
      <c r="AB84" s="20" t="str">
        <f t="shared" si="16"/>
        <v>Y0T17</v>
      </c>
      <c r="AC84" s="20">
        <f t="shared" si="17"/>
        <v>0</v>
      </c>
      <c r="AD84" s="20" t="str">
        <f t="shared" si="18"/>
        <v>Ministry of Labour and Social Protection and Migration, NSC, Ministry of Education and Science, Ministry of Health as part of TransMonEE 2020</v>
      </c>
      <c r="AE84" s="7" t="b">
        <f t="shared" si="19"/>
        <v>1</v>
      </c>
      <c r="AF84" s="7" t="b">
        <f t="shared" si="20"/>
        <v>1</v>
      </c>
      <c r="AG84" s="7" t="b">
        <f t="shared" si="21"/>
        <v>1</v>
      </c>
      <c r="AH84" s="7" t="b">
        <f t="shared" si="22"/>
        <v>1</v>
      </c>
      <c r="AI84" s="7" t="s">
        <v>344</v>
      </c>
      <c r="AJ84" s="7">
        <v>7.6</v>
      </c>
      <c r="AK84" s="47">
        <f t="shared" si="23"/>
        <v>7.5940079772133009</v>
      </c>
      <c r="AL84" s="47">
        <f t="shared" si="24"/>
        <v>-5.9920227866987474E-3</v>
      </c>
    </row>
    <row r="85" spans="1:38" x14ac:dyDescent="0.3">
      <c r="A85" s="7" t="s">
        <v>82</v>
      </c>
      <c r="B85" s="7" t="s">
        <v>309</v>
      </c>
      <c r="C85" s="20">
        <v>177.87081047810918</v>
      </c>
      <c r="D85" s="7" t="s">
        <v>5</v>
      </c>
      <c r="E85" s="15">
        <v>2016</v>
      </c>
      <c r="F85" s="17" t="s">
        <v>442</v>
      </c>
      <c r="G85" s="18"/>
      <c r="H85" s="19" t="s">
        <v>502</v>
      </c>
      <c r="J85" s="7" t="e" vm="1">
        <f>IF(VLOOKUP($A85,'[1]4. Children with disabilities'!$B$8:$BG$226,'[1]4. Children with disabilities'!T$1,FALSE)=C85,"",VLOOKUP($A85,'[1]4. Children with disabilities'!$B$8:$BG$226,'[1]4. Children with disabilities'!T$1,FALSE)-C85)</f>
        <v>#VALUE!</v>
      </c>
      <c r="K85" s="7" t="e" vm="1">
        <f>IF(VLOOKUP($A85,'[1]4. Children with disabilities'!$B$8:$BG$226,'[1]4. Children with disabilities'!U$1,FALSE)=D85,"",VLOOKUP($A85,'[1]4. Children with disabilities'!$B$8:$BG$226,'[1]4. Children with disabilities'!U$1,FALSE))</f>
        <v>#VALUE!</v>
      </c>
      <c r="L85" s="20" t="e" vm="1">
        <f>IF(VLOOKUP($A85,'[1]4. Children with disabilities'!$B$8:$BG$226,'[1]4. Children with disabilities'!V$1,FALSE)=#REF!,"",VLOOKUP($A85,'[1]4. Children with disabilities'!$B$8:$BG$226,'[1]4. Children with disabilities'!V$1,FALSE)-#REF!)</f>
        <v>#VALUE!</v>
      </c>
      <c r="M85" s="20" t="e" vm="1">
        <f>IF(VLOOKUP($A85,'[1]4. Children with disabilities'!$B$8:$BG$226,'[1]4. Children with disabilities'!W$1,FALSE)=#REF!,"",VLOOKUP($A85,'[1]4. Children with disabilities'!$B$8:$BG$226,'[1]4. Children with disabilities'!W$1,FALSE))</f>
        <v>#VALUE!</v>
      </c>
      <c r="N85" s="20" t="e" vm="1">
        <f>IF(VLOOKUP($A85,'[1]4. Children with disabilities'!$B$8:$BG$226,'[1]4. Children with disabilities'!X$1,FALSE)=E85,"",VLOOKUP($A85,'[1]4. Children with disabilities'!$B$8:$BG$226,'[1]4. Children with disabilities'!X$1,FALSE)-E85)</f>
        <v>#VALUE!</v>
      </c>
      <c r="O85" s="20" t="e" vm="1">
        <f>IF(VLOOKUP($A85,'[1]4. Children with disabilities'!$B$8:$BG$226,'[1]4. Children with disabilities'!Y$1,FALSE)=#REF!,"",VLOOKUP($A85,'[1]4. Children with disabilities'!$B$8:$BG$226,'[1]4. Children with disabilities'!Y$1,FALSE))</f>
        <v>#VALUE!</v>
      </c>
      <c r="P85" s="20" t="e" vm="1">
        <f>IF(VLOOKUP($A85,'[1]4. Children with disabilities'!$B$8:$BG$226,'[1]4. Children with disabilities'!Z$1,FALSE)=F85,"",VLOOKUP($A85,'[1]4. Children with disabilities'!$B$8:$BG$226,'[1]4. Children with disabilities'!Z$1,FALSE)-F85)</f>
        <v>#VALUE!</v>
      </c>
      <c r="Q85" s="20" t="e" vm="1">
        <f>IF(VLOOKUP($A85,'[1]4. Children with disabilities'!$B$8:$BG$226,'[1]4. Children with disabilities'!AA$1,FALSE)=G85,"",VLOOKUP($A85,'[1]4. Children with disabilities'!$B$8:$BG$226,'[1]4. Children with disabilities'!AA$1,FALSE))</f>
        <v>#VALUE!</v>
      </c>
      <c r="R85" s="7" t="e" vm="1">
        <f>IF(VLOOKUP($A85,'[1]4. Children with disabilities'!$B$8:$BG$226,'[1]4. Children with disabilities'!AB$1,FALSE)=H85,"",VLOOKUP($A85,'[1]4. Children with disabilities'!$B$8:$BG$226,'[1]4. Children with disabilities'!AB$1,FALSE))</f>
        <v>#VALUE!</v>
      </c>
      <c r="S85" s="7" t="s">
        <v>330</v>
      </c>
      <c r="T85" s="47">
        <v>645.72331346618569</v>
      </c>
      <c r="U85" s="7">
        <v>2007</v>
      </c>
      <c r="V85" s="7" t="s">
        <v>442</v>
      </c>
      <c r="X85" s="7" t="s">
        <v>597</v>
      </c>
      <c r="Y85" s="7" t="b">
        <f t="shared" si="13"/>
        <v>0</v>
      </c>
      <c r="Z85" s="47">
        <f t="shared" si="14"/>
        <v>0</v>
      </c>
      <c r="AA85" s="20">
        <f t="shared" si="15"/>
        <v>0</v>
      </c>
      <c r="AB85" s="20">
        <f t="shared" si="16"/>
        <v>0</v>
      </c>
      <c r="AC85" s="20">
        <f t="shared" si="17"/>
        <v>0</v>
      </c>
      <c r="AD85" s="20">
        <f t="shared" si="18"/>
        <v>0</v>
      </c>
      <c r="AE85" s="7" t="b">
        <f t="shared" si="19"/>
        <v>0</v>
      </c>
      <c r="AF85" s="7" t="b">
        <f t="shared" si="20"/>
        <v>0</v>
      </c>
      <c r="AG85" s="7" t="b">
        <f t="shared" si="21"/>
        <v>1</v>
      </c>
      <c r="AH85" s="7" t="b">
        <f t="shared" si="22"/>
        <v>0</v>
      </c>
      <c r="AI85" s="7" t="s">
        <v>346</v>
      </c>
      <c r="AJ85" s="7">
        <v>54.9</v>
      </c>
      <c r="AK85" s="47">
        <f t="shared" si="23"/>
        <v>54.860954457767768</v>
      </c>
      <c r="AL85" s="47">
        <f t="shared" si="24"/>
        <v>-3.9045542232230446E-2</v>
      </c>
    </row>
    <row r="86" spans="1:38" x14ac:dyDescent="0.3">
      <c r="A86" s="7" t="s">
        <v>50</v>
      </c>
      <c r="B86" s="7" t="s">
        <v>278</v>
      </c>
      <c r="C86" s="40">
        <v>176.79520800798107</v>
      </c>
      <c r="D86" s="7" t="s">
        <v>5</v>
      </c>
      <c r="E86" s="15">
        <v>2020</v>
      </c>
      <c r="F86" s="17" t="s">
        <v>442</v>
      </c>
      <c r="G86" s="18"/>
      <c r="H86" s="49"/>
      <c r="J86" s="7" t="e" vm="1">
        <f>IF(VLOOKUP($A86,'[1]4. Children with disabilities'!$B$8:$BG$226,'[1]4. Children with disabilities'!T$1,FALSE)=C86,"",VLOOKUP($A86,'[1]4. Children with disabilities'!$B$8:$BG$226,'[1]4. Children with disabilities'!T$1,FALSE)-C86)</f>
        <v>#VALUE!</v>
      </c>
      <c r="K86" s="7" t="e" vm="1">
        <f>IF(VLOOKUP($A86,'[1]4. Children with disabilities'!$B$8:$BG$226,'[1]4. Children with disabilities'!U$1,FALSE)=D86,"",VLOOKUP($A86,'[1]4. Children with disabilities'!$B$8:$BG$226,'[1]4. Children with disabilities'!U$1,FALSE))</f>
        <v>#VALUE!</v>
      </c>
      <c r="L86" s="20" t="e" vm="1">
        <f>IF(VLOOKUP($A86,'[1]4. Children with disabilities'!$B$8:$BG$226,'[1]4. Children with disabilities'!V$1,FALSE)=#REF!,"",VLOOKUP($A86,'[1]4. Children with disabilities'!$B$8:$BG$226,'[1]4. Children with disabilities'!V$1,FALSE)-#REF!)</f>
        <v>#VALUE!</v>
      </c>
      <c r="M86" s="20" t="e" vm="1">
        <f>IF(VLOOKUP($A86,'[1]4. Children with disabilities'!$B$8:$BG$226,'[1]4. Children with disabilities'!W$1,FALSE)=#REF!,"",VLOOKUP($A86,'[1]4. Children with disabilities'!$B$8:$BG$226,'[1]4. Children with disabilities'!W$1,FALSE))</f>
        <v>#VALUE!</v>
      </c>
      <c r="N86" s="20" t="e" vm="1">
        <f>IF(VLOOKUP($A86,'[1]4. Children with disabilities'!$B$8:$BG$226,'[1]4. Children with disabilities'!X$1,FALSE)=E86,"",VLOOKUP($A86,'[1]4. Children with disabilities'!$B$8:$BG$226,'[1]4. Children with disabilities'!X$1,FALSE)-E86)</f>
        <v>#VALUE!</v>
      </c>
      <c r="O86" s="20" t="e" vm="1">
        <f>IF(VLOOKUP($A86,'[1]4. Children with disabilities'!$B$8:$BG$226,'[1]4. Children with disabilities'!Y$1,FALSE)=#REF!,"",VLOOKUP($A86,'[1]4. Children with disabilities'!$B$8:$BG$226,'[1]4. Children with disabilities'!Y$1,FALSE))</f>
        <v>#VALUE!</v>
      </c>
      <c r="P86" s="20" t="e" vm="1">
        <f>IF(VLOOKUP($A86,'[1]4. Children with disabilities'!$B$8:$BG$226,'[1]4. Children with disabilities'!Z$1,FALSE)=F86,"",VLOOKUP($A86,'[1]4. Children with disabilities'!$B$8:$BG$226,'[1]4. Children with disabilities'!Z$1,FALSE)-F86)</f>
        <v>#VALUE!</v>
      </c>
      <c r="Q86" s="20" t="e" vm="1">
        <f>IF(VLOOKUP($A86,'[1]4. Children with disabilities'!$B$8:$BG$226,'[1]4. Children with disabilities'!AA$1,FALSE)=G86,"",VLOOKUP($A86,'[1]4. Children with disabilities'!$B$8:$BG$226,'[1]4. Children with disabilities'!AA$1,FALSE))</f>
        <v>#VALUE!</v>
      </c>
      <c r="R86" s="7" t="e" vm="1">
        <f>IF(VLOOKUP($A86,'[1]4. Children with disabilities'!$B$8:$BG$226,'[1]4. Children with disabilities'!AB$1,FALSE)=H86,"",VLOOKUP($A86,'[1]4. Children with disabilities'!$B$8:$BG$226,'[1]4. Children with disabilities'!AB$1,FALSE))</f>
        <v>#VALUE!</v>
      </c>
      <c r="S86" s="7" t="s">
        <v>331</v>
      </c>
      <c r="T86" s="47">
        <v>1235.3604507270672</v>
      </c>
      <c r="U86" s="7">
        <v>2007</v>
      </c>
      <c r="V86" s="7" t="s">
        <v>442</v>
      </c>
      <c r="X86" s="7" t="s">
        <v>598</v>
      </c>
      <c r="Y86" s="7" t="b">
        <f t="shared" si="13"/>
        <v>0</v>
      </c>
      <c r="Z86" s="47">
        <f t="shared" si="14"/>
        <v>0</v>
      </c>
      <c r="AA86" s="20">
        <f t="shared" si="15"/>
        <v>0</v>
      </c>
      <c r="AB86" s="20">
        <f t="shared" si="16"/>
        <v>0</v>
      </c>
      <c r="AC86" s="20">
        <f t="shared" si="17"/>
        <v>0</v>
      </c>
      <c r="AD86" s="20">
        <f t="shared" si="18"/>
        <v>0</v>
      </c>
      <c r="AE86" s="7" t="b">
        <f t="shared" si="19"/>
        <v>0</v>
      </c>
      <c r="AF86" s="7" t="b">
        <f t="shared" si="20"/>
        <v>0</v>
      </c>
      <c r="AG86" s="7" t="b">
        <f t="shared" si="21"/>
        <v>1</v>
      </c>
      <c r="AH86" s="7" t="b">
        <f t="shared" si="22"/>
        <v>0</v>
      </c>
      <c r="AI86" s="7" t="s">
        <v>348</v>
      </c>
      <c r="AJ86" s="7">
        <v>117.7</v>
      </c>
      <c r="AK86" s="47">
        <f t="shared" si="23"/>
        <v>117.71398392205653</v>
      </c>
      <c r="AL86" s="47">
        <f t="shared" si="24"/>
        <v>1.3983922056524989E-2</v>
      </c>
    </row>
    <row r="87" spans="1:38" x14ac:dyDescent="0.3">
      <c r="A87" s="7" t="s">
        <v>81</v>
      </c>
      <c r="B87" s="7" t="s">
        <v>308</v>
      </c>
      <c r="C87" s="20">
        <v>588.72578602065346</v>
      </c>
      <c r="D87" s="7" t="s">
        <v>5</v>
      </c>
      <c r="E87" s="15">
        <v>2018</v>
      </c>
      <c r="F87" s="17" t="s">
        <v>442</v>
      </c>
      <c r="G87" s="18"/>
      <c r="H87" s="19" t="s">
        <v>501</v>
      </c>
      <c r="J87" s="7" t="e" vm="1">
        <f>IF(VLOOKUP($A87,'[1]4. Children with disabilities'!$B$8:$BG$226,'[1]4. Children with disabilities'!T$1,FALSE)=C87,"",VLOOKUP($A87,'[1]4. Children with disabilities'!$B$8:$BG$226,'[1]4. Children with disabilities'!T$1,FALSE)-C87)</f>
        <v>#VALUE!</v>
      </c>
      <c r="K87" s="7" t="e" vm="1">
        <f>IF(VLOOKUP($A87,'[1]4. Children with disabilities'!$B$8:$BG$226,'[1]4. Children with disabilities'!U$1,FALSE)=D87,"",VLOOKUP($A87,'[1]4. Children with disabilities'!$B$8:$BG$226,'[1]4. Children with disabilities'!U$1,FALSE))</f>
        <v>#VALUE!</v>
      </c>
      <c r="L87" s="20" t="e" vm="1">
        <f>IF(VLOOKUP($A87,'[1]4. Children with disabilities'!$B$8:$BG$226,'[1]4. Children with disabilities'!V$1,FALSE)=#REF!,"",VLOOKUP($A87,'[1]4. Children with disabilities'!$B$8:$BG$226,'[1]4. Children with disabilities'!V$1,FALSE)-#REF!)</f>
        <v>#VALUE!</v>
      </c>
      <c r="M87" s="20" t="e" vm="1">
        <f>IF(VLOOKUP($A87,'[1]4. Children with disabilities'!$B$8:$BG$226,'[1]4. Children with disabilities'!W$1,FALSE)=#REF!,"",VLOOKUP($A87,'[1]4. Children with disabilities'!$B$8:$BG$226,'[1]4. Children with disabilities'!W$1,FALSE))</f>
        <v>#VALUE!</v>
      </c>
      <c r="N87" s="20" t="e" vm="1">
        <f>IF(VLOOKUP($A87,'[1]4. Children with disabilities'!$B$8:$BG$226,'[1]4. Children with disabilities'!X$1,FALSE)=E87,"",VLOOKUP($A87,'[1]4. Children with disabilities'!$B$8:$BG$226,'[1]4. Children with disabilities'!X$1,FALSE)-E87)</f>
        <v>#VALUE!</v>
      </c>
      <c r="O87" s="20" t="e" vm="1">
        <f>IF(VLOOKUP($A87,'[1]4. Children with disabilities'!$B$8:$BG$226,'[1]4. Children with disabilities'!Y$1,FALSE)=#REF!,"",VLOOKUP($A87,'[1]4. Children with disabilities'!$B$8:$BG$226,'[1]4. Children with disabilities'!Y$1,FALSE))</f>
        <v>#VALUE!</v>
      </c>
      <c r="P87" s="20" t="e" vm="1">
        <f>IF(VLOOKUP($A87,'[1]4. Children with disabilities'!$B$8:$BG$226,'[1]4. Children with disabilities'!Z$1,FALSE)=F87,"",VLOOKUP($A87,'[1]4. Children with disabilities'!$B$8:$BG$226,'[1]4. Children with disabilities'!Z$1,FALSE)-F87)</f>
        <v>#VALUE!</v>
      </c>
      <c r="Q87" s="20" t="e" vm="1">
        <f>IF(VLOOKUP($A87,'[1]4. Children with disabilities'!$B$8:$BG$226,'[1]4. Children with disabilities'!AA$1,FALSE)=G87,"",VLOOKUP($A87,'[1]4. Children with disabilities'!$B$8:$BG$226,'[1]4. Children with disabilities'!AA$1,FALSE))</f>
        <v>#VALUE!</v>
      </c>
      <c r="R87" s="7" t="e" vm="1">
        <f>IF(VLOOKUP($A87,'[1]4. Children with disabilities'!$B$8:$BG$226,'[1]4. Children with disabilities'!AB$1,FALSE)=H87,"",VLOOKUP($A87,'[1]4. Children with disabilities'!$B$8:$BG$226,'[1]4. Children with disabilities'!AB$1,FALSE))</f>
        <v>#VALUE!</v>
      </c>
      <c r="S87" s="7" t="s">
        <v>333</v>
      </c>
      <c r="T87" s="47">
        <v>183.82199264416971</v>
      </c>
      <c r="U87" s="7">
        <v>2012</v>
      </c>
      <c r="V87" s="7" t="s">
        <v>442</v>
      </c>
      <c r="X87" s="7" t="s">
        <v>515</v>
      </c>
      <c r="Y87" s="7" t="b">
        <f t="shared" si="13"/>
        <v>1</v>
      </c>
      <c r="Z87" s="47">
        <f t="shared" si="14"/>
        <v>183.82199264416971</v>
      </c>
      <c r="AA87" s="20">
        <f t="shared" si="15"/>
        <v>2012</v>
      </c>
      <c r="AB87" s="20" t="str">
        <f t="shared" si="16"/>
        <v>Y0T17</v>
      </c>
      <c r="AC87" s="20">
        <f t="shared" si="17"/>
        <v>0</v>
      </c>
      <c r="AD87" s="20" t="str">
        <f t="shared" si="18"/>
        <v>Ministry of Health and Social Welfare</v>
      </c>
      <c r="AE87" s="7" t="b">
        <f t="shared" si="19"/>
        <v>1</v>
      </c>
      <c r="AF87" s="7" t="b">
        <f t="shared" si="20"/>
        <v>1</v>
      </c>
      <c r="AG87" s="7" t="b">
        <f t="shared" si="21"/>
        <v>1</v>
      </c>
      <c r="AH87" s="7" t="b">
        <f t="shared" si="22"/>
        <v>1</v>
      </c>
      <c r="AI87" s="7" t="s">
        <v>349</v>
      </c>
      <c r="AJ87" s="7">
        <v>92.7</v>
      </c>
      <c r="AK87" s="47">
        <f t="shared" si="23"/>
        <v>92.693915845370256</v>
      </c>
      <c r="AL87" s="47">
        <f t="shared" si="24"/>
        <v>-6.084154629746763E-3</v>
      </c>
    </row>
    <row r="88" spans="1:38" x14ac:dyDescent="0.3">
      <c r="A88" s="7" t="s">
        <v>83</v>
      </c>
      <c r="B88" s="7" t="s">
        <v>310</v>
      </c>
      <c r="C88" s="40">
        <v>382.8941237135349</v>
      </c>
      <c r="D88" s="7" t="s">
        <v>5</v>
      </c>
      <c r="E88" s="15">
        <v>2017</v>
      </c>
      <c r="F88" s="15" t="s">
        <v>442</v>
      </c>
      <c r="G88" s="16"/>
      <c r="H88" s="19" t="s">
        <v>503</v>
      </c>
      <c r="J88" s="7" t="e" vm="1">
        <f>IF(VLOOKUP($A88,'[1]4. Children with disabilities'!$B$8:$BG$226,'[1]4. Children with disabilities'!T$1,FALSE)=C88,"",VLOOKUP($A88,'[1]4. Children with disabilities'!$B$8:$BG$226,'[1]4. Children with disabilities'!T$1,FALSE)-C88)</f>
        <v>#VALUE!</v>
      </c>
      <c r="K88" s="7" t="e" vm="1">
        <f>IF(VLOOKUP($A88,'[1]4. Children with disabilities'!$B$8:$BG$226,'[1]4. Children with disabilities'!U$1,FALSE)=D88,"",VLOOKUP($A88,'[1]4. Children with disabilities'!$B$8:$BG$226,'[1]4. Children with disabilities'!U$1,FALSE))</f>
        <v>#VALUE!</v>
      </c>
      <c r="L88" s="20" t="e" vm="1">
        <f>IF(VLOOKUP($A88,'[1]4. Children with disabilities'!$B$8:$BG$226,'[1]4. Children with disabilities'!V$1,FALSE)=#REF!,"",VLOOKUP($A88,'[1]4. Children with disabilities'!$B$8:$BG$226,'[1]4. Children with disabilities'!V$1,FALSE)-#REF!)</f>
        <v>#VALUE!</v>
      </c>
      <c r="M88" s="20" t="e" vm="1">
        <f>IF(VLOOKUP($A88,'[1]4. Children with disabilities'!$B$8:$BG$226,'[1]4. Children with disabilities'!W$1,FALSE)=#REF!,"",VLOOKUP($A88,'[1]4. Children with disabilities'!$B$8:$BG$226,'[1]4. Children with disabilities'!W$1,FALSE))</f>
        <v>#VALUE!</v>
      </c>
      <c r="N88" s="20" t="e" vm="1">
        <f>IF(VLOOKUP($A88,'[1]4. Children with disabilities'!$B$8:$BG$226,'[1]4. Children with disabilities'!X$1,FALSE)=E88,"",VLOOKUP($A88,'[1]4. Children with disabilities'!$B$8:$BG$226,'[1]4. Children with disabilities'!X$1,FALSE)-E88)</f>
        <v>#VALUE!</v>
      </c>
      <c r="O88" s="20" t="e" vm="1">
        <f>IF(VLOOKUP($A88,'[1]4. Children with disabilities'!$B$8:$BG$226,'[1]4. Children with disabilities'!Y$1,FALSE)=#REF!,"",VLOOKUP($A88,'[1]4. Children with disabilities'!$B$8:$BG$226,'[1]4. Children with disabilities'!Y$1,FALSE))</f>
        <v>#VALUE!</v>
      </c>
      <c r="P88" s="20" t="e" vm="1">
        <f>IF(VLOOKUP($A88,'[1]4. Children with disabilities'!$B$8:$BG$226,'[1]4. Children with disabilities'!Z$1,FALSE)=F88,"",VLOOKUP($A88,'[1]4. Children with disabilities'!$B$8:$BG$226,'[1]4. Children with disabilities'!Z$1,FALSE)-F88)</f>
        <v>#VALUE!</v>
      </c>
      <c r="Q88" s="20" t="e" vm="1">
        <f>IF(VLOOKUP($A88,'[1]4. Children with disabilities'!$B$8:$BG$226,'[1]4. Children with disabilities'!AA$1,FALSE)=G88,"",VLOOKUP($A88,'[1]4. Children with disabilities'!$B$8:$BG$226,'[1]4. Children with disabilities'!AA$1,FALSE))</f>
        <v>#VALUE!</v>
      </c>
      <c r="R88" s="7" t="e" vm="1">
        <f>IF(VLOOKUP($A88,'[1]4. Children with disabilities'!$B$8:$BG$226,'[1]4. Children with disabilities'!AB$1,FALSE)=H88,"",VLOOKUP($A88,'[1]4. Children with disabilities'!$B$8:$BG$226,'[1]4. Children with disabilities'!AB$1,FALSE))</f>
        <v>#VALUE!</v>
      </c>
      <c r="S88" s="7" t="s">
        <v>335</v>
      </c>
      <c r="T88" s="47">
        <v>753.06285287196101</v>
      </c>
      <c r="U88" s="7">
        <v>2018</v>
      </c>
      <c r="V88" s="7" t="s">
        <v>442</v>
      </c>
      <c r="X88" s="7" t="s">
        <v>516</v>
      </c>
      <c r="Y88" s="7" t="b">
        <f t="shared" si="13"/>
        <v>1</v>
      </c>
      <c r="Z88" s="47">
        <f t="shared" si="14"/>
        <v>753.06285287196101</v>
      </c>
      <c r="AA88" s="20">
        <f t="shared" si="15"/>
        <v>2018</v>
      </c>
      <c r="AB88" s="20" t="str">
        <f t="shared" si="16"/>
        <v>Y0T17</v>
      </c>
      <c r="AC88" s="20">
        <f t="shared" si="17"/>
        <v>0</v>
      </c>
      <c r="AD88" s="20" t="str">
        <f t="shared" si="18"/>
        <v>TransMonEE database 2018</v>
      </c>
      <c r="AE88" s="7" t="b">
        <f t="shared" si="19"/>
        <v>1</v>
      </c>
      <c r="AF88" s="7" t="b">
        <f t="shared" si="20"/>
        <v>1</v>
      </c>
      <c r="AG88" s="7" t="b">
        <f t="shared" si="21"/>
        <v>1</v>
      </c>
      <c r="AH88" s="7" t="b">
        <f t="shared" si="22"/>
        <v>1</v>
      </c>
      <c r="AI88" s="7" t="s">
        <v>350</v>
      </c>
      <c r="AJ88" s="7">
        <v>103.1</v>
      </c>
      <c r="AK88" s="47">
        <f t="shared" si="23"/>
        <v>103.14783791890096</v>
      </c>
      <c r="AL88" s="47">
        <f t="shared" si="24"/>
        <v>4.7837918900967225E-2</v>
      </c>
    </row>
    <row r="89" spans="1:38" x14ac:dyDescent="0.3">
      <c r="A89" s="7" t="s">
        <v>87</v>
      </c>
      <c r="B89" s="7" t="s">
        <v>313</v>
      </c>
      <c r="C89" s="40">
        <v>604.39987637363163</v>
      </c>
      <c r="D89" s="7" t="s">
        <v>5</v>
      </c>
      <c r="E89" s="15">
        <v>2010</v>
      </c>
      <c r="F89" s="17" t="s">
        <v>442</v>
      </c>
      <c r="G89" s="18"/>
      <c r="H89" s="19" t="s">
        <v>505</v>
      </c>
      <c r="J89" s="7" t="e" vm="1">
        <f>IF(VLOOKUP($A89,'[1]4. Children with disabilities'!$B$8:$BG$226,'[1]4. Children with disabilities'!T$1,FALSE)=C89,"",VLOOKUP($A89,'[1]4. Children with disabilities'!$B$8:$BG$226,'[1]4. Children with disabilities'!T$1,FALSE)-C89)</f>
        <v>#VALUE!</v>
      </c>
      <c r="K89" s="7" t="e" vm="1">
        <f>IF(VLOOKUP($A89,'[1]4. Children with disabilities'!$B$8:$BG$226,'[1]4. Children with disabilities'!U$1,FALSE)=D89,"",VLOOKUP($A89,'[1]4. Children with disabilities'!$B$8:$BG$226,'[1]4. Children with disabilities'!U$1,FALSE))</f>
        <v>#VALUE!</v>
      </c>
      <c r="L89" s="20" t="e" vm="1">
        <f>IF(VLOOKUP($A89,'[1]4. Children with disabilities'!$B$8:$BG$226,'[1]4. Children with disabilities'!V$1,FALSE)=#REF!,"",VLOOKUP($A89,'[1]4. Children with disabilities'!$B$8:$BG$226,'[1]4. Children with disabilities'!V$1,FALSE)-#REF!)</f>
        <v>#VALUE!</v>
      </c>
      <c r="M89" s="20" t="e" vm="1">
        <f>IF(VLOOKUP($A89,'[1]4. Children with disabilities'!$B$8:$BG$226,'[1]4. Children with disabilities'!W$1,FALSE)=#REF!,"",VLOOKUP($A89,'[1]4. Children with disabilities'!$B$8:$BG$226,'[1]4. Children with disabilities'!W$1,FALSE))</f>
        <v>#VALUE!</v>
      </c>
      <c r="N89" s="20" t="e" vm="1">
        <f>IF(VLOOKUP($A89,'[1]4. Children with disabilities'!$B$8:$BG$226,'[1]4. Children with disabilities'!X$1,FALSE)=E89,"",VLOOKUP($A89,'[1]4. Children with disabilities'!$B$8:$BG$226,'[1]4. Children with disabilities'!X$1,FALSE)-E89)</f>
        <v>#VALUE!</v>
      </c>
      <c r="O89" s="20" t="e" vm="1">
        <f>IF(VLOOKUP($A89,'[1]4. Children with disabilities'!$B$8:$BG$226,'[1]4. Children with disabilities'!Y$1,FALSE)=#REF!,"",VLOOKUP($A89,'[1]4. Children with disabilities'!$B$8:$BG$226,'[1]4. Children with disabilities'!Y$1,FALSE))</f>
        <v>#VALUE!</v>
      </c>
      <c r="P89" s="20" t="e" vm="1">
        <f>IF(VLOOKUP($A89,'[1]4. Children with disabilities'!$B$8:$BG$226,'[1]4. Children with disabilities'!Z$1,FALSE)=F89,"",VLOOKUP($A89,'[1]4. Children with disabilities'!$B$8:$BG$226,'[1]4. Children with disabilities'!Z$1,FALSE)-F89)</f>
        <v>#VALUE!</v>
      </c>
      <c r="Q89" s="20" t="e" vm="1">
        <f>IF(VLOOKUP($A89,'[1]4. Children with disabilities'!$B$8:$BG$226,'[1]4. Children with disabilities'!AA$1,FALSE)=G89,"",VLOOKUP($A89,'[1]4. Children with disabilities'!$B$8:$BG$226,'[1]4. Children with disabilities'!AA$1,FALSE))</f>
        <v>#VALUE!</v>
      </c>
      <c r="R89" s="7" t="e" vm="1">
        <f>IF(VLOOKUP($A89,'[1]4. Children with disabilities'!$B$8:$BG$226,'[1]4. Children with disabilities'!AB$1,FALSE)=H89,"",VLOOKUP($A89,'[1]4. Children with disabilities'!$B$8:$BG$226,'[1]4. Children with disabilities'!AB$1,FALSE))</f>
        <v>#VALUE!</v>
      </c>
      <c r="S89" s="7" t="s">
        <v>336</v>
      </c>
      <c r="T89" s="47">
        <v>948.39582896467584</v>
      </c>
      <c r="U89" s="7">
        <v>2008</v>
      </c>
      <c r="V89" s="7" t="s">
        <v>442</v>
      </c>
      <c r="X89" s="7" t="s">
        <v>599</v>
      </c>
      <c r="Y89" s="7" t="b">
        <f t="shared" si="13"/>
        <v>0</v>
      </c>
      <c r="Z89" s="47">
        <f t="shared" si="14"/>
        <v>0</v>
      </c>
      <c r="AA89" s="20">
        <f t="shared" si="15"/>
        <v>0</v>
      </c>
      <c r="AB89" s="20">
        <f t="shared" si="16"/>
        <v>0</v>
      </c>
      <c r="AC89" s="20">
        <f t="shared" si="17"/>
        <v>0</v>
      </c>
      <c r="AD89" s="20">
        <f t="shared" si="18"/>
        <v>0</v>
      </c>
      <c r="AE89" s="7" t="b">
        <f t="shared" si="19"/>
        <v>0</v>
      </c>
      <c r="AF89" s="7" t="b">
        <f t="shared" si="20"/>
        <v>0</v>
      </c>
      <c r="AG89" s="7" t="b">
        <f t="shared" si="21"/>
        <v>1</v>
      </c>
      <c r="AH89" s="7" t="b">
        <f t="shared" si="22"/>
        <v>0</v>
      </c>
      <c r="AI89" s="7" t="s">
        <v>351</v>
      </c>
      <c r="AJ89" s="7">
        <v>0</v>
      </c>
      <c r="AK89" s="47">
        <f t="shared" si="23"/>
        <v>0</v>
      </c>
      <c r="AL89" s="47">
        <f t="shared" si="24"/>
        <v>0</v>
      </c>
    </row>
    <row r="90" spans="1:38" x14ac:dyDescent="0.3">
      <c r="A90" s="7" t="s">
        <v>85</v>
      </c>
      <c r="B90" s="7" t="s">
        <v>312</v>
      </c>
      <c r="C90" s="20">
        <v>83.184572552195746</v>
      </c>
      <c r="D90" s="7" t="s">
        <v>5</v>
      </c>
      <c r="E90" s="15">
        <v>2016</v>
      </c>
      <c r="F90" s="17" t="s">
        <v>442</v>
      </c>
      <c r="G90" s="18"/>
      <c r="H90" s="19" t="s">
        <v>504</v>
      </c>
      <c r="J90" s="7" t="e" vm="1">
        <f>IF(VLOOKUP($A90,'[1]4. Children with disabilities'!$B$8:$BG$226,'[1]4. Children with disabilities'!T$1,FALSE)=C90,"",VLOOKUP($A90,'[1]4. Children with disabilities'!$B$8:$BG$226,'[1]4. Children with disabilities'!T$1,FALSE)-C90)</f>
        <v>#VALUE!</v>
      </c>
      <c r="K90" s="7" t="e" vm="1">
        <f>IF(VLOOKUP($A90,'[1]4. Children with disabilities'!$B$8:$BG$226,'[1]4. Children with disabilities'!U$1,FALSE)=D90,"",VLOOKUP($A90,'[1]4. Children with disabilities'!$B$8:$BG$226,'[1]4. Children with disabilities'!U$1,FALSE))</f>
        <v>#VALUE!</v>
      </c>
      <c r="L90" s="20" t="e" vm="1">
        <f>IF(VLOOKUP($A90,'[1]4. Children with disabilities'!$B$8:$BG$226,'[1]4. Children with disabilities'!V$1,FALSE)=#REF!,"",VLOOKUP($A90,'[1]4. Children with disabilities'!$B$8:$BG$226,'[1]4. Children with disabilities'!V$1,FALSE)-#REF!)</f>
        <v>#VALUE!</v>
      </c>
      <c r="M90" s="20" t="e" vm="1">
        <f>IF(VLOOKUP($A90,'[1]4. Children with disabilities'!$B$8:$BG$226,'[1]4. Children with disabilities'!W$1,FALSE)=#REF!,"",VLOOKUP($A90,'[1]4. Children with disabilities'!$B$8:$BG$226,'[1]4. Children with disabilities'!W$1,FALSE))</f>
        <v>#VALUE!</v>
      </c>
      <c r="N90" s="20" t="e" vm="1">
        <f>IF(VLOOKUP($A90,'[1]4. Children with disabilities'!$B$8:$BG$226,'[1]4. Children with disabilities'!X$1,FALSE)=E90,"",VLOOKUP($A90,'[1]4. Children with disabilities'!$B$8:$BG$226,'[1]4. Children with disabilities'!X$1,FALSE)-E90)</f>
        <v>#VALUE!</v>
      </c>
      <c r="O90" s="20" t="e" vm="1">
        <f>IF(VLOOKUP($A90,'[1]4. Children with disabilities'!$B$8:$BG$226,'[1]4. Children with disabilities'!Y$1,FALSE)=#REF!,"",VLOOKUP($A90,'[1]4. Children with disabilities'!$B$8:$BG$226,'[1]4. Children with disabilities'!Y$1,FALSE))</f>
        <v>#VALUE!</v>
      </c>
      <c r="P90" s="20" t="e" vm="1">
        <f>IF(VLOOKUP($A90,'[1]4. Children with disabilities'!$B$8:$BG$226,'[1]4. Children with disabilities'!Z$1,FALSE)=F90,"",VLOOKUP($A90,'[1]4. Children with disabilities'!$B$8:$BG$226,'[1]4. Children with disabilities'!Z$1,FALSE)-F90)</f>
        <v>#VALUE!</v>
      </c>
      <c r="Q90" s="20" t="e" vm="1">
        <f>IF(VLOOKUP($A90,'[1]4. Children with disabilities'!$B$8:$BG$226,'[1]4. Children with disabilities'!AA$1,FALSE)=G90,"",VLOOKUP($A90,'[1]4. Children with disabilities'!$B$8:$BG$226,'[1]4. Children with disabilities'!AA$1,FALSE))</f>
        <v>#VALUE!</v>
      </c>
      <c r="R90" s="7" t="e" vm="1">
        <f>IF(VLOOKUP($A90,'[1]4. Children with disabilities'!$B$8:$BG$226,'[1]4. Children with disabilities'!AB$1,FALSE)=H90,"",VLOOKUP($A90,'[1]4. Children with disabilities'!$B$8:$BG$226,'[1]4. Children with disabilities'!AB$1,FALSE))</f>
        <v>#VALUE!</v>
      </c>
      <c r="S90" s="7" t="s">
        <v>338</v>
      </c>
      <c r="T90" s="47">
        <v>70.54937064395186</v>
      </c>
      <c r="U90" s="7">
        <v>2017</v>
      </c>
      <c r="V90" s="7" t="s">
        <v>442</v>
      </c>
      <c r="X90" s="7" t="s">
        <v>517</v>
      </c>
      <c r="Y90" s="7" t="b">
        <f t="shared" si="13"/>
        <v>1</v>
      </c>
      <c r="Z90" s="47">
        <f t="shared" si="14"/>
        <v>70.54937064395186</v>
      </c>
      <c r="AA90" s="20">
        <f t="shared" si="15"/>
        <v>2017</v>
      </c>
      <c r="AB90" s="20" t="str">
        <f t="shared" si="16"/>
        <v>Y0T17</v>
      </c>
      <c r="AC90" s="20">
        <f t="shared" si="17"/>
        <v>0</v>
      </c>
      <c r="AD90" s="20" t="str">
        <f t="shared" si="18"/>
        <v>Malawi Human Rights Commission, Report on Monitoring of Child Care Institutions in Malawi, 2017</v>
      </c>
      <c r="AE90" s="7" t="b">
        <f t="shared" si="19"/>
        <v>1</v>
      </c>
      <c r="AF90" s="7" t="b">
        <f t="shared" si="20"/>
        <v>1</v>
      </c>
      <c r="AG90" s="7" t="b">
        <f t="shared" si="21"/>
        <v>1</v>
      </c>
      <c r="AH90" s="7" t="b">
        <f t="shared" si="22"/>
        <v>1</v>
      </c>
      <c r="AI90" s="7" t="s">
        <v>352</v>
      </c>
      <c r="AJ90" s="7">
        <v>965.1</v>
      </c>
      <c r="AK90" s="47">
        <f t="shared" si="23"/>
        <v>965.13927641063856</v>
      </c>
      <c r="AL90" s="47">
        <f t="shared" si="24"/>
        <v>3.9276410638535708E-2</v>
      </c>
    </row>
    <row r="91" spans="1:38" x14ac:dyDescent="0.3">
      <c r="A91" s="7" t="s">
        <v>90</v>
      </c>
      <c r="B91" s="7" t="s">
        <v>316</v>
      </c>
      <c r="C91" s="40">
        <v>52.064161290264622</v>
      </c>
      <c r="D91" s="7" t="s">
        <v>5</v>
      </c>
      <c r="E91" s="15">
        <v>2010</v>
      </c>
      <c r="F91" s="15" t="s">
        <v>442</v>
      </c>
      <c r="G91" s="16"/>
      <c r="H91" s="19" t="s">
        <v>508</v>
      </c>
      <c r="J91" s="7" t="e" vm="1">
        <f>IF(VLOOKUP($A91,'[1]4. Children with disabilities'!$B$8:$BG$226,'[1]4. Children with disabilities'!T$1,FALSE)=C91,"",VLOOKUP($A91,'[1]4. Children with disabilities'!$B$8:$BG$226,'[1]4. Children with disabilities'!T$1,FALSE)-C91)</f>
        <v>#VALUE!</v>
      </c>
      <c r="K91" s="7" t="e" vm="1">
        <f>IF(VLOOKUP($A91,'[1]4. Children with disabilities'!$B$8:$BG$226,'[1]4. Children with disabilities'!U$1,FALSE)=D91,"",VLOOKUP($A91,'[1]4. Children with disabilities'!$B$8:$BG$226,'[1]4. Children with disabilities'!U$1,FALSE))</f>
        <v>#VALUE!</v>
      </c>
      <c r="L91" s="20" t="e" vm="1">
        <f>IF(VLOOKUP($A91,'[1]4. Children with disabilities'!$B$8:$BG$226,'[1]4. Children with disabilities'!V$1,FALSE)=#REF!,"",VLOOKUP($A91,'[1]4. Children with disabilities'!$B$8:$BG$226,'[1]4. Children with disabilities'!V$1,FALSE)-#REF!)</f>
        <v>#VALUE!</v>
      </c>
      <c r="M91" s="20" t="e" vm="1">
        <f>IF(VLOOKUP($A91,'[1]4. Children with disabilities'!$B$8:$BG$226,'[1]4. Children with disabilities'!W$1,FALSE)=#REF!,"",VLOOKUP($A91,'[1]4. Children with disabilities'!$B$8:$BG$226,'[1]4. Children with disabilities'!W$1,FALSE))</f>
        <v>#VALUE!</v>
      </c>
      <c r="N91" s="20" t="e" vm="1">
        <f>IF(VLOOKUP($A91,'[1]4. Children with disabilities'!$B$8:$BG$226,'[1]4. Children with disabilities'!X$1,FALSE)=E91,"",VLOOKUP($A91,'[1]4. Children with disabilities'!$B$8:$BG$226,'[1]4. Children with disabilities'!X$1,FALSE)-E91)</f>
        <v>#VALUE!</v>
      </c>
      <c r="O91" s="20" t="e" vm="1">
        <f>IF(VLOOKUP($A91,'[1]4. Children with disabilities'!$B$8:$BG$226,'[1]4. Children with disabilities'!Y$1,FALSE)=#REF!,"",VLOOKUP($A91,'[1]4. Children with disabilities'!$B$8:$BG$226,'[1]4. Children with disabilities'!Y$1,FALSE))</f>
        <v>#VALUE!</v>
      </c>
      <c r="P91" s="20" t="e" vm="1">
        <f>IF(VLOOKUP($A91,'[1]4. Children with disabilities'!$B$8:$BG$226,'[1]4. Children with disabilities'!Z$1,FALSE)=F91,"",VLOOKUP($A91,'[1]4. Children with disabilities'!$B$8:$BG$226,'[1]4. Children with disabilities'!Z$1,FALSE)-F91)</f>
        <v>#VALUE!</v>
      </c>
      <c r="Q91" s="20" t="e" vm="1">
        <f>IF(VLOOKUP($A91,'[1]4. Children with disabilities'!$B$8:$BG$226,'[1]4. Children with disabilities'!AA$1,FALSE)=G91,"",VLOOKUP($A91,'[1]4. Children with disabilities'!$B$8:$BG$226,'[1]4. Children with disabilities'!AA$1,FALSE))</f>
        <v>#VALUE!</v>
      </c>
      <c r="R91" s="7" t="e" vm="1">
        <f>IF(VLOOKUP($A91,'[1]4. Children with disabilities'!$B$8:$BG$226,'[1]4. Children with disabilities'!AB$1,FALSE)=H91,"",VLOOKUP($A91,'[1]4. Children with disabilities'!$B$8:$BG$226,'[1]4. Children with disabilities'!AB$1,FALSE))</f>
        <v>#VALUE!</v>
      </c>
      <c r="S91" s="7" t="s">
        <v>339</v>
      </c>
      <c r="T91" s="47">
        <v>79.782390150255409</v>
      </c>
      <c r="U91" s="7">
        <v>2012</v>
      </c>
      <c r="V91" s="7" t="s">
        <v>442</v>
      </c>
      <c r="X91" s="7" t="s">
        <v>518</v>
      </c>
      <c r="Y91" s="7" t="b">
        <f t="shared" si="13"/>
        <v>1</v>
      </c>
      <c r="Z91" s="47">
        <f t="shared" si="14"/>
        <v>79.782390150255409</v>
      </c>
      <c r="AA91" s="20">
        <f t="shared" si="15"/>
        <v>2012</v>
      </c>
      <c r="AB91" s="20" t="str">
        <f t="shared" si="16"/>
        <v>Y0T17</v>
      </c>
      <c r="AC91" s="20">
        <f t="shared" si="17"/>
        <v>0</v>
      </c>
      <c r="AD91" s="20" t="str">
        <f t="shared" si="18"/>
        <v>Ministry of Women, Family and Community Development</v>
      </c>
      <c r="AE91" s="7" t="b">
        <f t="shared" si="19"/>
        <v>1</v>
      </c>
      <c r="AF91" s="7" t="b">
        <f t="shared" si="20"/>
        <v>1</v>
      </c>
      <c r="AG91" s="7" t="b">
        <f t="shared" si="21"/>
        <v>1</v>
      </c>
      <c r="AH91" s="7" t="b">
        <f t="shared" si="22"/>
        <v>1</v>
      </c>
      <c r="AI91" s="7" t="s">
        <v>353</v>
      </c>
      <c r="AJ91" s="7">
        <v>65.400000000000006</v>
      </c>
      <c r="AK91" s="47">
        <f t="shared" si="23"/>
        <v>65.427424172006795</v>
      </c>
      <c r="AL91" s="47">
        <f t="shared" si="24"/>
        <v>2.7424172006789149E-2</v>
      </c>
    </row>
    <row r="92" spans="1:38" x14ac:dyDescent="0.3">
      <c r="A92" s="7" t="s">
        <v>88</v>
      </c>
      <c r="B92" s="7" t="s">
        <v>314</v>
      </c>
      <c r="C92" s="40">
        <v>43.951124683835275</v>
      </c>
      <c r="D92" s="7" t="s">
        <v>5</v>
      </c>
      <c r="E92" s="15">
        <v>2011</v>
      </c>
      <c r="F92" s="17" t="s">
        <v>442</v>
      </c>
      <c r="G92" s="18"/>
      <c r="H92" s="19" t="s">
        <v>506</v>
      </c>
      <c r="J92" s="7" t="e" vm="1">
        <f>IF(VLOOKUP($A92,'[1]4. Children with disabilities'!$B$8:$BG$226,'[1]4. Children with disabilities'!T$1,FALSE)=C92,"",VLOOKUP($A92,'[1]4. Children with disabilities'!$B$8:$BG$226,'[1]4. Children with disabilities'!T$1,FALSE)-C92)</f>
        <v>#VALUE!</v>
      </c>
      <c r="K92" s="7" t="e" vm="1">
        <f>IF(VLOOKUP($A92,'[1]4. Children with disabilities'!$B$8:$BG$226,'[1]4. Children with disabilities'!U$1,FALSE)=D92,"",VLOOKUP($A92,'[1]4. Children with disabilities'!$B$8:$BG$226,'[1]4. Children with disabilities'!U$1,FALSE))</f>
        <v>#VALUE!</v>
      </c>
      <c r="L92" s="20" t="e" vm="1">
        <f>IF(VLOOKUP($A92,'[1]4. Children with disabilities'!$B$8:$BG$226,'[1]4. Children with disabilities'!V$1,FALSE)=#REF!,"",VLOOKUP($A92,'[1]4. Children with disabilities'!$B$8:$BG$226,'[1]4. Children with disabilities'!V$1,FALSE)-#REF!)</f>
        <v>#VALUE!</v>
      </c>
      <c r="M92" s="20" t="e" vm="1">
        <f>IF(VLOOKUP($A92,'[1]4. Children with disabilities'!$B$8:$BG$226,'[1]4. Children with disabilities'!W$1,FALSE)=#REF!,"",VLOOKUP($A92,'[1]4. Children with disabilities'!$B$8:$BG$226,'[1]4. Children with disabilities'!W$1,FALSE))</f>
        <v>#VALUE!</v>
      </c>
      <c r="N92" s="20" t="e" vm="1">
        <f>IF(VLOOKUP($A92,'[1]4. Children with disabilities'!$B$8:$BG$226,'[1]4. Children with disabilities'!X$1,FALSE)=E92,"",VLOOKUP($A92,'[1]4. Children with disabilities'!$B$8:$BG$226,'[1]4. Children with disabilities'!X$1,FALSE)-E92)</f>
        <v>#VALUE!</v>
      </c>
      <c r="O92" s="20" t="e" vm="1">
        <f>IF(VLOOKUP($A92,'[1]4. Children with disabilities'!$B$8:$BG$226,'[1]4. Children with disabilities'!Y$1,FALSE)=#REF!,"",VLOOKUP($A92,'[1]4. Children with disabilities'!$B$8:$BG$226,'[1]4. Children with disabilities'!Y$1,FALSE))</f>
        <v>#VALUE!</v>
      </c>
      <c r="P92" s="20" t="e" vm="1">
        <f>IF(VLOOKUP($A92,'[1]4. Children with disabilities'!$B$8:$BG$226,'[1]4. Children with disabilities'!Z$1,FALSE)=F92,"",VLOOKUP($A92,'[1]4. Children with disabilities'!$B$8:$BG$226,'[1]4. Children with disabilities'!Z$1,FALSE)-F92)</f>
        <v>#VALUE!</v>
      </c>
      <c r="Q92" s="20" t="e" vm="1">
        <f>IF(VLOOKUP($A92,'[1]4. Children with disabilities'!$B$8:$BG$226,'[1]4. Children with disabilities'!AA$1,FALSE)=G92,"",VLOOKUP($A92,'[1]4. Children with disabilities'!$B$8:$BG$226,'[1]4. Children with disabilities'!AA$1,FALSE))</f>
        <v>#VALUE!</v>
      </c>
      <c r="R92" s="7" t="e" vm="1">
        <f>IF(VLOOKUP($A92,'[1]4. Children with disabilities'!$B$8:$BG$226,'[1]4. Children with disabilities'!AB$1,FALSE)=H92,"",VLOOKUP($A92,'[1]4. Children with disabilities'!$B$8:$BG$226,'[1]4. Children with disabilities'!AB$1,FALSE))</f>
        <v>#VALUE!</v>
      </c>
      <c r="S92" s="7" t="s">
        <v>340</v>
      </c>
      <c r="T92" s="47">
        <v>179.65220728027489</v>
      </c>
      <c r="U92" s="7">
        <v>2021</v>
      </c>
      <c r="V92" s="7" t="s">
        <v>442</v>
      </c>
      <c r="X92" s="7" t="s">
        <v>519</v>
      </c>
      <c r="Y92" s="7" t="b">
        <f t="shared" si="13"/>
        <v>1</v>
      </c>
      <c r="Z92" s="47">
        <f t="shared" si="14"/>
        <v>179.65220728027489</v>
      </c>
      <c r="AA92" s="20">
        <f t="shared" si="15"/>
        <v>2021</v>
      </c>
      <c r="AB92" s="20" t="str">
        <f t="shared" si="16"/>
        <v>Y0T17</v>
      </c>
      <c r="AC92" s="20">
        <f t="shared" si="17"/>
        <v>0</v>
      </c>
      <c r="AD92" s="20" t="str">
        <f t="shared" si="18"/>
        <v>Ministry of Gender, Family and Social Services</v>
      </c>
      <c r="AE92" s="7" t="b">
        <f t="shared" si="19"/>
        <v>1</v>
      </c>
      <c r="AF92" s="7" t="b">
        <f t="shared" si="20"/>
        <v>1</v>
      </c>
      <c r="AG92" s="7" t="b">
        <f t="shared" si="21"/>
        <v>1</v>
      </c>
      <c r="AH92" s="7" t="b">
        <f t="shared" si="22"/>
        <v>1</v>
      </c>
      <c r="AI92" s="7" t="s">
        <v>354</v>
      </c>
      <c r="AJ92" s="7">
        <v>2.2000000000000002</v>
      </c>
      <c r="AK92" s="47">
        <f t="shared" si="23"/>
        <v>2.2162562573779168</v>
      </c>
      <c r="AL92" s="47">
        <f t="shared" si="24"/>
        <v>1.6256257377916583E-2</v>
      </c>
    </row>
    <row r="93" spans="1:38" x14ac:dyDescent="0.3">
      <c r="A93" s="7" t="s">
        <v>89</v>
      </c>
      <c r="B93" s="7" t="s">
        <v>315</v>
      </c>
      <c r="C93" s="20">
        <v>2.970444081390168</v>
      </c>
      <c r="D93" s="7" t="s">
        <v>5</v>
      </c>
      <c r="E93" s="15">
        <v>2013</v>
      </c>
      <c r="F93" s="17" t="s">
        <v>442</v>
      </c>
      <c r="G93" s="18"/>
      <c r="H93" s="19" t="s">
        <v>507</v>
      </c>
      <c r="J93" s="7" t="e" vm="1">
        <f>IF(VLOOKUP($A93,'[1]4. Children with disabilities'!$B$8:$BG$226,'[1]4. Children with disabilities'!T$1,FALSE)=C93,"",VLOOKUP($A93,'[1]4. Children with disabilities'!$B$8:$BG$226,'[1]4. Children with disabilities'!T$1,FALSE)-C93)</f>
        <v>#VALUE!</v>
      </c>
      <c r="K93" s="7" t="e" vm="1">
        <f>IF(VLOOKUP($A93,'[1]4. Children with disabilities'!$B$8:$BG$226,'[1]4. Children with disabilities'!U$1,FALSE)=D93,"",VLOOKUP($A93,'[1]4. Children with disabilities'!$B$8:$BG$226,'[1]4. Children with disabilities'!U$1,FALSE))</f>
        <v>#VALUE!</v>
      </c>
      <c r="L93" s="20" t="e" vm="1">
        <f>IF(VLOOKUP($A93,'[1]4. Children with disabilities'!$B$8:$BG$226,'[1]4. Children with disabilities'!V$1,FALSE)=#REF!,"",VLOOKUP($A93,'[1]4. Children with disabilities'!$B$8:$BG$226,'[1]4. Children with disabilities'!V$1,FALSE)-#REF!)</f>
        <v>#VALUE!</v>
      </c>
      <c r="M93" s="20" t="e" vm="1">
        <f>IF(VLOOKUP($A93,'[1]4. Children with disabilities'!$B$8:$BG$226,'[1]4. Children with disabilities'!W$1,FALSE)=#REF!,"",VLOOKUP($A93,'[1]4. Children with disabilities'!$B$8:$BG$226,'[1]4. Children with disabilities'!W$1,FALSE))</f>
        <v>#VALUE!</v>
      </c>
      <c r="N93" s="20" t="e" vm="1">
        <f>IF(VLOOKUP($A93,'[1]4. Children with disabilities'!$B$8:$BG$226,'[1]4. Children with disabilities'!X$1,FALSE)=E93,"",VLOOKUP($A93,'[1]4. Children with disabilities'!$B$8:$BG$226,'[1]4. Children with disabilities'!X$1,FALSE)-E93)</f>
        <v>#VALUE!</v>
      </c>
      <c r="O93" s="20" t="e" vm="1">
        <f>IF(VLOOKUP($A93,'[1]4. Children with disabilities'!$B$8:$BG$226,'[1]4. Children with disabilities'!Y$1,FALSE)=#REF!,"",VLOOKUP($A93,'[1]4. Children with disabilities'!$B$8:$BG$226,'[1]4. Children with disabilities'!Y$1,FALSE))</f>
        <v>#VALUE!</v>
      </c>
      <c r="P93" s="20" t="e" vm="1">
        <f>IF(VLOOKUP($A93,'[1]4. Children with disabilities'!$B$8:$BG$226,'[1]4. Children with disabilities'!Z$1,FALSE)=F93,"",VLOOKUP($A93,'[1]4. Children with disabilities'!$B$8:$BG$226,'[1]4. Children with disabilities'!Z$1,FALSE)-F93)</f>
        <v>#VALUE!</v>
      </c>
      <c r="Q93" s="20" t="e" vm="1">
        <f>IF(VLOOKUP($A93,'[1]4. Children with disabilities'!$B$8:$BG$226,'[1]4. Children with disabilities'!AA$1,FALSE)=G93,"",VLOOKUP($A93,'[1]4. Children with disabilities'!$B$8:$BG$226,'[1]4. Children with disabilities'!AA$1,FALSE))</f>
        <v>#VALUE!</v>
      </c>
      <c r="R93" s="7" t="e" vm="1">
        <f>IF(VLOOKUP($A93,'[1]4. Children with disabilities'!$B$8:$BG$226,'[1]4. Children with disabilities'!AB$1,FALSE)=H93,"",VLOOKUP($A93,'[1]4. Children with disabilities'!$B$8:$BG$226,'[1]4. Children with disabilities'!AB$1,FALSE))</f>
        <v>#VALUE!</v>
      </c>
      <c r="S93" s="7" t="s">
        <v>341</v>
      </c>
      <c r="T93" s="47">
        <v>6.5959391702546375</v>
      </c>
      <c r="U93" s="7">
        <v>2020</v>
      </c>
      <c r="V93" s="7" t="s">
        <v>442</v>
      </c>
      <c r="X93" s="7" t="s">
        <v>520</v>
      </c>
      <c r="Y93" s="7" t="b">
        <f t="shared" si="13"/>
        <v>1</v>
      </c>
      <c r="Z93" s="47">
        <f t="shared" si="14"/>
        <v>6.5959391702546375</v>
      </c>
      <c r="AA93" s="20">
        <f t="shared" si="15"/>
        <v>2020</v>
      </c>
      <c r="AB93" s="20" t="str">
        <f t="shared" si="16"/>
        <v>Y0T17</v>
      </c>
      <c r="AC93" s="20">
        <f t="shared" si="17"/>
        <v>0</v>
      </c>
      <c r="AD93" s="20" t="str">
        <f t="shared" si="18"/>
        <v>DRPFEF du District/rapports centres 2020, as reported in Bulletin Statistique 2020 (Ministry of Women, Child and Family)</v>
      </c>
      <c r="AE93" s="7" t="b">
        <f t="shared" si="19"/>
        <v>1</v>
      </c>
      <c r="AF93" s="7" t="b">
        <f t="shared" si="20"/>
        <v>1</v>
      </c>
      <c r="AG93" s="7" t="b">
        <f t="shared" si="21"/>
        <v>1</v>
      </c>
      <c r="AH93" s="7" t="b">
        <f t="shared" si="22"/>
        <v>1</v>
      </c>
      <c r="AI93" s="7" t="s">
        <v>355</v>
      </c>
      <c r="AJ93" s="7">
        <v>90.2</v>
      </c>
      <c r="AK93" s="47">
        <f t="shared" si="23"/>
        <v>90.241546881147897</v>
      </c>
      <c r="AL93" s="47">
        <f t="shared" si="24"/>
        <v>4.154688114789451E-2</v>
      </c>
    </row>
    <row r="94" spans="1:38" x14ac:dyDescent="0.3">
      <c r="A94" s="7" t="s">
        <v>84</v>
      </c>
      <c r="B94" s="7" t="s">
        <v>311</v>
      </c>
      <c r="C94" s="40" t="s">
        <v>5</v>
      </c>
      <c r="D94" s="7" t="s">
        <v>5</v>
      </c>
      <c r="E94" s="15" t="s">
        <v>5</v>
      </c>
      <c r="F94" s="15" t="s">
        <v>5</v>
      </c>
      <c r="G94" s="16" t="s">
        <v>5</v>
      </c>
      <c r="H94" s="19" t="s">
        <v>5</v>
      </c>
      <c r="J94" s="7" t="e" vm="1">
        <f>IF(VLOOKUP($A94,'[1]4. Children with disabilities'!$B$8:$BG$226,'[1]4. Children with disabilities'!T$1,FALSE)=C94,"",VLOOKUP($A94,'[1]4. Children with disabilities'!$B$8:$BG$226,'[1]4. Children with disabilities'!T$1,FALSE)-C94)</f>
        <v>#VALUE!</v>
      </c>
      <c r="K94" s="7" t="e" vm="1">
        <f>IF(VLOOKUP($A94,'[1]4. Children with disabilities'!$B$8:$BG$226,'[1]4. Children with disabilities'!U$1,FALSE)=D94,"",VLOOKUP($A94,'[1]4. Children with disabilities'!$B$8:$BG$226,'[1]4. Children with disabilities'!U$1,FALSE))</f>
        <v>#VALUE!</v>
      </c>
      <c r="L94" s="20" t="e" vm="1">
        <f>IF(VLOOKUP($A94,'[1]4. Children with disabilities'!$B$8:$BG$226,'[1]4. Children with disabilities'!V$1,FALSE)=#REF!,"",VLOOKUP($A94,'[1]4. Children with disabilities'!$B$8:$BG$226,'[1]4. Children with disabilities'!V$1,FALSE)-#REF!)</f>
        <v>#VALUE!</v>
      </c>
      <c r="M94" s="20" t="e" vm="1">
        <f>IF(VLOOKUP($A94,'[1]4. Children with disabilities'!$B$8:$BG$226,'[1]4. Children with disabilities'!W$1,FALSE)=#REF!,"",VLOOKUP($A94,'[1]4. Children with disabilities'!$B$8:$BG$226,'[1]4. Children with disabilities'!W$1,FALSE))</f>
        <v>#VALUE!</v>
      </c>
      <c r="N94" s="20" t="e" vm="1">
        <f>IF(VLOOKUP($A94,'[1]4. Children with disabilities'!$B$8:$BG$226,'[1]4. Children with disabilities'!X$1,FALSE)=E94,"",VLOOKUP($A94,'[1]4. Children with disabilities'!$B$8:$BG$226,'[1]4. Children with disabilities'!X$1,FALSE)-E94)</f>
        <v>#VALUE!</v>
      </c>
      <c r="O94" s="20" t="e" vm="1">
        <f>IF(VLOOKUP($A94,'[1]4. Children with disabilities'!$B$8:$BG$226,'[1]4. Children with disabilities'!Y$1,FALSE)=#REF!,"",VLOOKUP($A94,'[1]4. Children with disabilities'!$B$8:$BG$226,'[1]4. Children with disabilities'!Y$1,FALSE))</f>
        <v>#VALUE!</v>
      </c>
      <c r="P94" s="20" t="e" vm="1">
        <f>IF(VLOOKUP($A94,'[1]4. Children with disabilities'!$B$8:$BG$226,'[1]4. Children with disabilities'!Z$1,FALSE)=F94,"",VLOOKUP($A94,'[1]4. Children with disabilities'!$B$8:$BG$226,'[1]4. Children with disabilities'!Z$1,FALSE)-F94)</f>
        <v>#VALUE!</v>
      </c>
      <c r="Q94" s="20" t="e" vm="1">
        <f>IF(VLOOKUP($A94,'[1]4. Children with disabilities'!$B$8:$BG$226,'[1]4. Children with disabilities'!AA$1,FALSE)=G94,"",VLOOKUP($A94,'[1]4. Children with disabilities'!$B$8:$BG$226,'[1]4. Children with disabilities'!AA$1,FALSE))</f>
        <v>#VALUE!</v>
      </c>
      <c r="R94" s="7" t="e" vm="1">
        <f>IF(VLOOKUP($A94,'[1]4. Children with disabilities'!$B$8:$BG$226,'[1]4. Children with disabilities'!AB$1,FALSE)=H94,"",VLOOKUP($A94,'[1]4. Children with disabilities'!$B$8:$BG$226,'[1]4. Children with disabilities'!AB$1,FALSE))</f>
        <v>#VALUE!</v>
      </c>
      <c r="S94" s="7" t="s">
        <v>342</v>
      </c>
      <c r="T94" s="47">
        <v>282.57295519934235</v>
      </c>
      <c r="U94" s="7">
        <v>2010</v>
      </c>
      <c r="V94" s="7" t="s">
        <v>442</v>
      </c>
      <c r="X94" s="7" t="s">
        <v>521</v>
      </c>
      <c r="Y94" s="7" t="b">
        <f t="shared" si="13"/>
        <v>1</v>
      </c>
      <c r="Z94" s="47">
        <f t="shared" si="14"/>
        <v>282.57295519934235</v>
      </c>
      <c r="AA94" s="20">
        <f t="shared" si="15"/>
        <v>2010</v>
      </c>
      <c r="AB94" s="20" t="str">
        <f t="shared" si="16"/>
        <v>Y0T17</v>
      </c>
      <c r="AC94" s="20">
        <f t="shared" si="17"/>
        <v>0</v>
      </c>
      <c r="AD94" s="20" t="str">
        <f t="shared" si="18"/>
        <v>Office of the Commissioner for Children</v>
      </c>
      <c r="AE94" s="7" t="b">
        <f t="shared" si="19"/>
        <v>1</v>
      </c>
      <c r="AF94" s="7" t="b">
        <f t="shared" si="20"/>
        <v>1</v>
      </c>
      <c r="AG94" s="7" t="b">
        <f t="shared" si="21"/>
        <v>1</v>
      </c>
      <c r="AH94" s="7" t="b">
        <f t="shared" si="22"/>
        <v>1</v>
      </c>
      <c r="AI94" s="7" t="s">
        <v>358</v>
      </c>
      <c r="AJ94" s="7">
        <v>111.8</v>
      </c>
      <c r="AK94" s="47">
        <f t="shared" si="23"/>
        <v>111.82760959911461</v>
      </c>
      <c r="AL94" s="47">
        <f t="shared" si="24"/>
        <v>2.7609599114612138E-2</v>
      </c>
    </row>
    <row r="95" spans="1:38" x14ac:dyDescent="0.3">
      <c r="A95" s="7" t="s">
        <v>91</v>
      </c>
      <c r="B95" s="7" t="s">
        <v>317</v>
      </c>
      <c r="C95" s="40" t="s">
        <v>5</v>
      </c>
      <c r="D95" s="7" t="s">
        <v>5</v>
      </c>
      <c r="E95" s="15" t="s">
        <v>5</v>
      </c>
      <c r="F95" s="15" t="s">
        <v>5</v>
      </c>
      <c r="G95" s="16" t="s">
        <v>5</v>
      </c>
      <c r="H95" s="19" t="s">
        <v>5</v>
      </c>
      <c r="J95" s="7" t="e" vm="1">
        <f>IF(VLOOKUP($A95,'[1]4. Children with disabilities'!$B$8:$BG$226,'[1]4. Children with disabilities'!T$1,FALSE)=C95,"",VLOOKUP($A95,'[1]4. Children with disabilities'!$B$8:$BG$226,'[1]4. Children with disabilities'!T$1,FALSE)-C95)</f>
        <v>#VALUE!</v>
      </c>
      <c r="K95" s="7" t="e" vm="1">
        <f>IF(VLOOKUP($A95,'[1]4. Children with disabilities'!$B$8:$BG$226,'[1]4. Children with disabilities'!U$1,FALSE)=D95,"",VLOOKUP($A95,'[1]4. Children with disabilities'!$B$8:$BG$226,'[1]4. Children with disabilities'!U$1,FALSE))</f>
        <v>#VALUE!</v>
      </c>
      <c r="L95" s="20" t="e" vm="1">
        <f>IF(VLOOKUP($A95,'[1]4. Children with disabilities'!$B$8:$BG$226,'[1]4. Children with disabilities'!V$1,FALSE)=#REF!,"",VLOOKUP($A95,'[1]4. Children with disabilities'!$B$8:$BG$226,'[1]4. Children with disabilities'!V$1,FALSE)-#REF!)</f>
        <v>#VALUE!</v>
      </c>
      <c r="M95" s="20" t="e" vm="1">
        <f>IF(VLOOKUP($A95,'[1]4. Children with disabilities'!$B$8:$BG$226,'[1]4. Children with disabilities'!W$1,FALSE)=#REF!,"",VLOOKUP($A95,'[1]4. Children with disabilities'!$B$8:$BG$226,'[1]4. Children with disabilities'!W$1,FALSE))</f>
        <v>#VALUE!</v>
      </c>
      <c r="N95" s="20" t="e" vm="1">
        <f>IF(VLOOKUP($A95,'[1]4. Children with disabilities'!$B$8:$BG$226,'[1]4. Children with disabilities'!X$1,FALSE)=E95,"",VLOOKUP($A95,'[1]4. Children with disabilities'!$B$8:$BG$226,'[1]4. Children with disabilities'!X$1,FALSE)-E95)</f>
        <v>#VALUE!</v>
      </c>
      <c r="O95" s="20" t="e" vm="1">
        <f>IF(VLOOKUP($A95,'[1]4. Children with disabilities'!$B$8:$BG$226,'[1]4. Children with disabilities'!Y$1,FALSE)=#REF!,"",VLOOKUP($A95,'[1]4. Children with disabilities'!$B$8:$BG$226,'[1]4. Children with disabilities'!Y$1,FALSE))</f>
        <v>#VALUE!</v>
      </c>
      <c r="P95" s="20" t="e" vm="1">
        <f>IF(VLOOKUP($A95,'[1]4. Children with disabilities'!$B$8:$BG$226,'[1]4. Children with disabilities'!Z$1,FALSE)=F95,"",VLOOKUP($A95,'[1]4. Children with disabilities'!$B$8:$BG$226,'[1]4. Children with disabilities'!Z$1,FALSE)-F95)</f>
        <v>#VALUE!</v>
      </c>
      <c r="Q95" s="20" t="e" vm="1">
        <f>IF(VLOOKUP($A95,'[1]4. Children with disabilities'!$B$8:$BG$226,'[1]4. Children with disabilities'!AA$1,FALSE)=G95,"",VLOOKUP($A95,'[1]4. Children with disabilities'!$B$8:$BG$226,'[1]4. Children with disabilities'!AA$1,FALSE))</f>
        <v>#VALUE!</v>
      </c>
      <c r="R95" s="7" t="e" vm="1">
        <f>IF(VLOOKUP($A95,'[1]4. Children with disabilities'!$B$8:$BG$226,'[1]4. Children with disabilities'!AB$1,FALSE)=H95,"",VLOOKUP($A95,'[1]4. Children with disabilities'!$B$8:$BG$226,'[1]4. Children with disabilities'!AB$1,FALSE))</f>
        <v>#VALUE!</v>
      </c>
      <c r="S95" s="7" t="s">
        <v>344</v>
      </c>
      <c r="T95" s="47">
        <v>7.5940079772133009</v>
      </c>
      <c r="U95" s="7">
        <v>2011</v>
      </c>
      <c r="V95" s="7" t="s">
        <v>442</v>
      </c>
      <c r="X95" s="7" t="s">
        <v>522</v>
      </c>
      <c r="Y95" s="7" t="b">
        <f t="shared" si="13"/>
        <v>1</v>
      </c>
      <c r="Z95" s="47">
        <f t="shared" si="14"/>
        <v>7.5940079772133009</v>
      </c>
      <c r="AA95" s="20">
        <f t="shared" si="15"/>
        <v>2011</v>
      </c>
      <c r="AB95" s="20" t="str">
        <f t="shared" si="16"/>
        <v>Y0T17</v>
      </c>
      <c r="AC95" s="20">
        <f t="shared" si="17"/>
        <v>0</v>
      </c>
      <c r="AD95" s="20" t="str">
        <f t="shared" si="18"/>
        <v>Rapports annuels pour 2011 du Center de protection et d'integration sociale des enfants</v>
      </c>
      <c r="AE95" s="7" t="b">
        <f t="shared" si="19"/>
        <v>1</v>
      </c>
      <c r="AF95" s="7" t="b">
        <f t="shared" si="20"/>
        <v>1</v>
      </c>
      <c r="AG95" s="7" t="b">
        <f t="shared" si="21"/>
        <v>1</v>
      </c>
      <c r="AH95" s="7" t="b">
        <f t="shared" si="22"/>
        <v>1</v>
      </c>
      <c r="AI95" s="7" t="s">
        <v>360</v>
      </c>
      <c r="AJ95" s="7">
        <v>92</v>
      </c>
      <c r="AK95" s="47">
        <f t="shared" si="23"/>
        <v>91.988365311555413</v>
      </c>
      <c r="AL95" s="47">
        <f t="shared" si="24"/>
        <v>-1.1634688444587482E-2</v>
      </c>
    </row>
    <row r="96" spans="1:38" x14ac:dyDescent="0.3">
      <c r="A96" s="7" t="s">
        <v>92</v>
      </c>
      <c r="B96" s="7" t="s">
        <v>318</v>
      </c>
      <c r="C96" s="40"/>
      <c r="E96" s="15"/>
      <c r="F96" s="15"/>
      <c r="G96" s="16"/>
      <c r="H96" s="19"/>
      <c r="J96" s="7" t="e" vm="1">
        <f>IF(VLOOKUP($A96,'[1]4. Children with disabilities'!$B$8:$BG$226,'[1]4. Children with disabilities'!T$1,FALSE)=C96,"",VLOOKUP($A96,'[1]4. Children with disabilities'!$B$8:$BG$226,'[1]4. Children with disabilities'!T$1,FALSE)-C96)</f>
        <v>#VALUE!</v>
      </c>
      <c r="K96" s="7" t="e" vm="1">
        <f>IF(VLOOKUP($A96,'[1]4. Children with disabilities'!$B$8:$BG$226,'[1]4. Children with disabilities'!U$1,FALSE)=D96,"",VLOOKUP($A96,'[1]4. Children with disabilities'!$B$8:$BG$226,'[1]4. Children with disabilities'!U$1,FALSE))</f>
        <v>#VALUE!</v>
      </c>
      <c r="L96" s="20" t="e" vm="1">
        <f>IF(VLOOKUP($A96,'[1]4. Children with disabilities'!$B$8:$BG$226,'[1]4. Children with disabilities'!V$1,FALSE)=#REF!,"",VLOOKUP($A96,'[1]4. Children with disabilities'!$B$8:$BG$226,'[1]4. Children with disabilities'!V$1,FALSE)-#REF!)</f>
        <v>#VALUE!</v>
      </c>
      <c r="M96" s="20" t="e" vm="1">
        <f>IF(VLOOKUP($A96,'[1]4. Children with disabilities'!$B$8:$BG$226,'[1]4. Children with disabilities'!W$1,FALSE)=#REF!,"",VLOOKUP($A96,'[1]4. Children with disabilities'!$B$8:$BG$226,'[1]4. Children with disabilities'!W$1,FALSE))</f>
        <v>#VALUE!</v>
      </c>
      <c r="N96" s="20" t="e" vm="1">
        <f>IF(VLOOKUP($A96,'[1]4. Children with disabilities'!$B$8:$BG$226,'[1]4. Children with disabilities'!X$1,FALSE)=E96,"",VLOOKUP($A96,'[1]4. Children with disabilities'!$B$8:$BG$226,'[1]4. Children with disabilities'!X$1,FALSE)-E96)</f>
        <v>#VALUE!</v>
      </c>
      <c r="O96" s="20" t="e" vm="1">
        <f>IF(VLOOKUP($A96,'[1]4. Children with disabilities'!$B$8:$BG$226,'[1]4. Children with disabilities'!Y$1,FALSE)=#REF!,"",VLOOKUP($A96,'[1]4. Children with disabilities'!$B$8:$BG$226,'[1]4. Children with disabilities'!Y$1,FALSE))</f>
        <v>#VALUE!</v>
      </c>
      <c r="P96" s="20" t="e" vm="1">
        <f>IF(VLOOKUP($A96,'[1]4. Children with disabilities'!$B$8:$BG$226,'[1]4. Children with disabilities'!Z$1,FALSE)=F96,"",VLOOKUP($A96,'[1]4. Children with disabilities'!$B$8:$BG$226,'[1]4. Children with disabilities'!Z$1,FALSE)-F96)</f>
        <v>#VALUE!</v>
      </c>
      <c r="Q96" s="20" t="e" vm="1">
        <f>IF(VLOOKUP($A96,'[1]4. Children with disabilities'!$B$8:$BG$226,'[1]4. Children with disabilities'!AA$1,FALSE)=G96,"",VLOOKUP($A96,'[1]4. Children with disabilities'!$B$8:$BG$226,'[1]4. Children with disabilities'!AA$1,FALSE))</f>
        <v>#VALUE!</v>
      </c>
      <c r="R96" s="7" t="e" vm="1">
        <f>IF(VLOOKUP($A96,'[1]4. Children with disabilities'!$B$8:$BG$226,'[1]4. Children with disabilities'!AB$1,FALSE)=H96,"",VLOOKUP($A96,'[1]4. Children with disabilities'!$B$8:$BG$226,'[1]4. Children with disabilities'!AB$1,FALSE))</f>
        <v>#VALUE!</v>
      </c>
      <c r="S96" s="7" t="s">
        <v>346</v>
      </c>
      <c r="T96" s="47">
        <v>54.860954457767768</v>
      </c>
      <c r="U96" s="7">
        <v>2020</v>
      </c>
      <c r="V96" s="7" t="s">
        <v>442</v>
      </c>
      <c r="X96" s="7" t="s">
        <v>523</v>
      </c>
      <c r="Y96" s="7" t="b">
        <f t="shared" si="13"/>
        <v>1</v>
      </c>
      <c r="Z96" s="47">
        <f t="shared" si="14"/>
        <v>54.860954457767768</v>
      </c>
      <c r="AA96" s="20">
        <f t="shared" si="15"/>
        <v>2020</v>
      </c>
      <c r="AB96" s="20" t="str">
        <f t="shared" si="16"/>
        <v>Y0T17</v>
      </c>
      <c r="AC96" s="20">
        <f t="shared" si="17"/>
        <v>0</v>
      </c>
      <c r="AD96" s="20" t="str">
        <f t="shared" si="18"/>
        <v>Censo de Población y Vivienda 2020, Características de alojamientos de asistencia social, Usuarios (INEGI)</v>
      </c>
      <c r="AE96" s="7" t="b">
        <f t="shared" si="19"/>
        <v>1</v>
      </c>
      <c r="AF96" s="7" t="b">
        <f t="shared" si="20"/>
        <v>1</v>
      </c>
      <c r="AG96" s="7" t="b">
        <f t="shared" si="21"/>
        <v>1</v>
      </c>
      <c r="AH96" s="7" t="b">
        <f t="shared" si="22"/>
        <v>1</v>
      </c>
      <c r="AI96" s="7" t="s">
        <v>361</v>
      </c>
      <c r="AJ96" s="7">
        <v>104.8</v>
      </c>
      <c r="AK96" s="47">
        <f t="shared" si="23"/>
        <v>104.82783943371317</v>
      </c>
      <c r="AL96" s="47">
        <f t="shared" si="24"/>
        <v>2.783943371316866E-2</v>
      </c>
    </row>
    <row r="97" spans="1:38" x14ac:dyDescent="0.3">
      <c r="A97" s="7" t="s">
        <v>94</v>
      </c>
      <c r="B97" s="7" t="s">
        <v>319</v>
      </c>
      <c r="C97" s="20">
        <v>158.98403915522317</v>
      </c>
      <c r="D97" s="7" t="s">
        <v>5</v>
      </c>
      <c r="E97" s="15">
        <v>2020</v>
      </c>
      <c r="F97" s="17" t="s">
        <v>442</v>
      </c>
      <c r="G97" s="18"/>
      <c r="H97" s="19" t="s">
        <v>509</v>
      </c>
      <c r="J97" s="7" t="e" vm="1">
        <f>IF(VLOOKUP($A97,'[1]4. Children with disabilities'!$B$8:$BG$226,'[1]4. Children with disabilities'!T$1,FALSE)=C97,"",VLOOKUP($A97,'[1]4. Children with disabilities'!$B$8:$BG$226,'[1]4. Children with disabilities'!T$1,FALSE)-C97)</f>
        <v>#VALUE!</v>
      </c>
      <c r="K97" s="7" t="e" vm="1">
        <f>IF(VLOOKUP($A97,'[1]4. Children with disabilities'!$B$8:$BG$226,'[1]4. Children with disabilities'!U$1,FALSE)=D97,"",VLOOKUP($A97,'[1]4. Children with disabilities'!$B$8:$BG$226,'[1]4. Children with disabilities'!U$1,FALSE))</f>
        <v>#VALUE!</v>
      </c>
      <c r="L97" s="20" t="e" vm="1">
        <f>IF(VLOOKUP($A97,'[1]4. Children with disabilities'!$B$8:$BG$226,'[1]4. Children with disabilities'!V$1,FALSE)=#REF!,"",VLOOKUP($A97,'[1]4. Children with disabilities'!$B$8:$BG$226,'[1]4. Children with disabilities'!V$1,FALSE)-#REF!)</f>
        <v>#VALUE!</v>
      </c>
      <c r="M97" s="20" t="e" vm="1">
        <f>IF(VLOOKUP($A97,'[1]4. Children with disabilities'!$B$8:$BG$226,'[1]4. Children with disabilities'!W$1,FALSE)=#REF!,"",VLOOKUP($A97,'[1]4. Children with disabilities'!$B$8:$BG$226,'[1]4. Children with disabilities'!W$1,FALSE))</f>
        <v>#VALUE!</v>
      </c>
      <c r="N97" s="20" t="e" vm="1">
        <f>IF(VLOOKUP($A97,'[1]4. Children with disabilities'!$B$8:$BG$226,'[1]4. Children with disabilities'!X$1,FALSE)=E97,"",VLOOKUP($A97,'[1]4. Children with disabilities'!$B$8:$BG$226,'[1]4. Children with disabilities'!X$1,FALSE)-E97)</f>
        <v>#VALUE!</v>
      </c>
      <c r="O97" s="20" t="e" vm="1">
        <f>IF(VLOOKUP($A97,'[1]4. Children with disabilities'!$B$8:$BG$226,'[1]4. Children with disabilities'!Y$1,FALSE)=#REF!,"",VLOOKUP($A97,'[1]4. Children with disabilities'!$B$8:$BG$226,'[1]4. Children with disabilities'!Y$1,FALSE))</f>
        <v>#VALUE!</v>
      </c>
      <c r="P97" s="20" t="e" vm="1">
        <f>IF(VLOOKUP($A97,'[1]4. Children with disabilities'!$B$8:$BG$226,'[1]4. Children with disabilities'!Z$1,FALSE)=F97,"",VLOOKUP($A97,'[1]4. Children with disabilities'!$B$8:$BG$226,'[1]4. Children with disabilities'!Z$1,FALSE)-F97)</f>
        <v>#VALUE!</v>
      </c>
      <c r="Q97" s="20" t="e" vm="1">
        <f>IF(VLOOKUP($A97,'[1]4. Children with disabilities'!$B$8:$BG$226,'[1]4. Children with disabilities'!AA$1,FALSE)=G97,"",VLOOKUP($A97,'[1]4. Children with disabilities'!$B$8:$BG$226,'[1]4. Children with disabilities'!AA$1,FALSE))</f>
        <v>#VALUE!</v>
      </c>
      <c r="R97" s="7" t="e" vm="1">
        <f>IF(VLOOKUP($A97,'[1]4. Children with disabilities'!$B$8:$BG$226,'[1]4. Children with disabilities'!AB$1,FALSE)=H97,"",VLOOKUP($A97,'[1]4. Children with disabilities'!$B$8:$BG$226,'[1]4. Children with disabilities'!AB$1,FALSE))</f>
        <v>#VALUE!</v>
      </c>
      <c r="S97" s="7" t="s">
        <v>348</v>
      </c>
      <c r="T97" s="47">
        <v>117.71398392205653</v>
      </c>
      <c r="U97" s="7">
        <v>2020</v>
      </c>
      <c r="V97" s="7" t="s">
        <v>442</v>
      </c>
      <c r="X97" s="7" t="s">
        <v>542</v>
      </c>
      <c r="Y97" s="7" t="b">
        <f t="shared" si="13"/>
        <v>1</v>
      </c>
      <c r="Z97" s="47">
        <f t="shared" si="14"/>
        <v>117.71398392205653</v>
      </c>
      <c r="AA97" s="20">
        <f t="shared" si="15"/>
        <v>2020</v>
      </c>
      <c r="AB97" s="20" t="str">
        <f t="shared" si="16"/>
        <v>Y0T17</v>
      </c>
      <c r="AC97" s="20">
        <f t="shared" si="17"/>
        <v>0</v>
      </c>
      <c r="AD97" s="20" t="str">
        <f t="shared" si="18"/>
        <v>Ministry of Health, Labour and Social protection</v>
      </c>
      <c r="AE97" s="7" t="b">
        <f t="shared" si="19"/>
        <v>1</v>
      </c>
      <c r="AF97" s="7" t="b">
        <f t="shared" si="20"/>
        <v>1</v>
      </c>
      <c r="AG97" s="7" t="b">
        <f t="shared" si="21"/>
        <v>1</v>
      </c>
      <c r="AH97" s="7" t="b">
        <f t="shared" si="22"/>
        <v>1</v>
      </c>
      <c r="AI97" s="7" t="s">
        <v>362</v>
      </c>
      <c r="AJ97" s="7">
        <v>17.100000000000001</v>
      </c>
      <c r="AK97" s="47">
        <f t="shared" si="23"/>
        <v>17.056146715349652</v>
      </c>
      <c r="AL97" s="47">
        <f t="shared" si="24"/>
        <v>-4.3853284650349877E-2</v>
      </c>
    </row>
    <row r="98" spans="1:38" x14ac:dyDescent="0.3">
      <c r="A98" s="7" t="s">
        <v>96</v>
      </c>
      <c r="B98" s="7" t="s">
        <v>321</v>
      </c>
      <c r="C98" s="20">
        <v>21.151097468238515</v>
      </c>
      <c r="D98" s="7" t="s">
        <v>5</v>
      </c>
      <c r="E98" s="15">
        <v>2019</v>
      </c>
      <c r="F98" s="17" t="s">
        <v>442</v>
      </c>
      <c r="G98" s="18"/>
      <c r="H98" s="19" t="s">
        <v>445</v>
      </c>
      <c r="J98" s="7" t="e" vm="1">
        <f>IF(VLOOKUP($A98,'[1]4. Children with disabilities'!$B$8:$BG$226,'[1]4. Children with disabilities'!T$1,FALSE)=C98,"",VLOOKUP($A98,'[1]4. Children with disabilities'!$B$8:$BG$226,'[1]4. Children with disabilities'!T$1,FALSE)-C98)</f>
        <v>#VALUE!</v>
      </c>
      <c r="K98" s="7" t="e" vm="1">
        <f>IF(VLOOKUP($A98,'[1]4. Children with disabilities'!$B$8:$BG$226,'[1]4. Children with disabilities'!U$1,FALSE)=D98,"",VLOOKUP($A98,'[1]4. Children with disabilities'!$B$8:$BG$226,'[1]4. Children with disabilities'!U$1,FALSE))</f>
        <v>#VALUE!</v>
      </c>
      <c r="L98" s="20" t="e" vm="1">
        <f>IF(VLOOKUP($A98,'[1]4. Children with disabilities'!$B$8:$BG$226,'[1]4. Children with disabilities'!V$1,FALSE)=#REF!,"",VLOOKUP($A98,'[1]4. Children with disabilities'!$B$8:$BG$226,'[1]4. Children with disabilities'!V$1,FALSE)-#REF!)</f>
        <v>#VALUE!</v>
      </c>
      <c r="M98" s="20" t="e" vm="1">
        <f>IF(VLOOKUP($A98,'[1]4. Children with disabilities'!$B$8:$BG$226,'[1]4. Children with disabilities'!W$1,FALSE)=#REF!,"",VLOOKUP($A98,'[1]4. Children with disabilities'!$B$8:$BG$226,'[1]4. Children with disabilities'!W$1,FALSE))</f>
        <v>#VALUE!</v>
      </c>
      <c r="N98" s="20" t="e" vm="1">
        <f>IF(VLOOKUP($A98,'[1]4. Children with disabilities'!$B$8:$BG$226,'[1]4. Children with disabilities'!X$1,FALSE)=E98,"",VLOOKUP($A98,'[1]4. Children with disabilities'!$B$8:$BG$226,'[1]4. Children with disabilities'!X$1,FALSE)-E98)</f>
        <v>#VALUE!</v>
      </c>
      <c r="O98" s="20" t="e" vm="1">
        <f>IF(VLOOKUP($A98,'[1]4. Children with disabilities'!$B$8:$BG$226,'[1]4. Children with disabilities'!Y$1,FALSE)=#REF!,"",VLOOKUP($A98,'[1]4. Children with disabilities'!$B$8:$BG$226,'[1]4. Children with disabilities'!Y$1,FALSE))</f>
        <v>#VALUE!</v>
      </c>
      <c r="P98" s="20" t="e" vm="1">
        <f>IF(VLOOKUP($A98,'[1]4. Children with disabilities'!$B$8:$BG$226,'[1]4. Children with disabilities'!Z$1,FALSE)=F98,"",VLOOKUP($A98,'[1]4. Children with disabilities'!$B$8:$BG$226,'[1]4. Children with disabilities'!Z$1,FALSE)-F98)</f>
        <v>#VALUE!</v>
      </c>
      <c r="Q98" s="20" t="e" vm="1">
        <f>IF(VLOOKUP($A98,'[1]4. Children with disabilities'!$B$8:$BG$226,'[1]4. Children with disabilities'!AA$1,FALSE)=G98,"",VLOOKUP($A98,'[1]4. Children with disabilities'!$B$8:$BG$226,'[1]4. Children with disabilities'!AA$1,FALSE))</f>
        <v>#VALUE!</v>
      </c>
      <c r="R98" s="7" t="e" vm="1">
        <f>IF(VLOOKUP($A98,'[1]4. Children with disabilities'!$B$8:$BG$226,'[1]4. Children with disabilities'!AB$1,FALSE)=H98,"",VLOOKUP($A98,'[1]4. Children with disabilities'!$B$8:$BG$226,'[1]4. Children with disabilities'!AB$1,FALSE))</f>
        <v>#VALUE!</v>
      </c>
      <c r="S98" s="7" t="s">
        <v>349</v>
      </c>
      <c r="T98" s="47">
        <v>92.693915845370256</v>
      </c>
      <c r="U98" s="7">
        <v>2020</v>
      </c>
      <c r="V98" s="7" t="s">
        <v>459</v>
      </c>
      <c r="W98" s="7" t="s">
        <v>460</v>
      </c>
      <c r="X98" s="7" t="s">
        <v>524</v>
      </c>
      <c r="Y98" s="7" t="b">
        <f t="shared" si="13"/>
        <v>1</v>
      </c>
      <c r="Z98" s="47">
        <f t="shared" si="14"/>
        <v>92.693915845370256</v>
      </c>
      <c r="AA98" s="20">
        <f t="shared" si="15"/>
        <v>2020</v>
      </c>
      <c r="AB98" s="20" t="str">
        <f t="shared" si="16"/>
        <v>Y0T18</v>
      </c>
      <c r="AC98" s="20" t="str">
        <f t="shared" si="17"/>
        <v>Age is 0-18 years</v>
      </c>
      <c r="AD98" s="20" t="str">
        <f t="shared" si="18"/>
        <v>Agency for Family, Children and Youth development</v>
      </c>
      <c r="AE98" s="7" t="b">
        <f t="shared" si="19"/>
        <v>1</v>
      </c>
      <c r="AF98" s="7" t="b">
        <f t="shared" si="20"/>
        <v>1</v>
      </c>
      <c r="AG98" s="7" t="b">
        <f t="shared" si="21"/>
        <v>1</v>
      </c>
      <c r="AH98" s="7" t="b">
        <f t="shared" si="22"/>
        <v>1</v>
      </c>
      <c r="AI98" s="7" t="s">
        <v>364</v>
      </c>
      <c r="AJ98" s="7">
        <v>25.5</v>
      </c>
      <c r="AK98" s="47">
        <f t="shared" si="23"/>
        <v>25.514419291816914</v>
      </c>
      <c r="AL98" s="47">
        <f t="shared" si="24"/>
        <v>1.4419291816913926E-2</v>
      </c>
    </row>
    <row r="99" spans="1:38" x14ac:dyDescent="0.3">
      <c r="A99" s="7" t="s">
        <v>95</v>
      </c>
      <c r="B99" s="7" t="s">
        <v>320</v>
      </c>
      <c r="C99" s="40">
        <v>165.82065618159896</v>
      </c>
      <c r="D99" s="7" t="s">
        <v>5</v>
      </c>
      <c r="E99" s="15">
        <v>2013</v>
      </c>
      <c r="F99" s="15" t="s">
        <v>442</v>
      </c>
      <c r="G99" s="16"/>
      <c r="H99" s="19" t="s">
        <v>510</v>
      </c>
      <c r="J99" s="7" t="e" vm="1">
        <f>IF(VLOOKUP($A99,'[1]4. Children with disabilities'!$B$8:$BG$226,'[1]4. Children with disabilities'!T$1,FALSE)=C99,"",VLOOKUP($A99,'[1]4. Children with disabilities'!$B$8:$BG$226,'[1]4. Children with disabilities'!T$1,FALSE)-C99)</f>
        <v>#VALUE!</v>
      </c>
      <c r="K99" s="7" t="e" vm="1">
        <f>IF(VLOOKUP($A99,'[1]4. Children with disabilities'!$B$8:$BG$226,'[1]4. Children with disabilities'!U$1,FALSE)=D99,"",VLOOKUP($A99,'[1]4. Children with disabilities'!$B$8:$BG$226,'[1]4. Children with disabilities'!U$1,FALSE))</f>
        <v>#VALUE!</v>
      </c>
      <c r="L99" s="20" t="e" vm="1">
        <f>IF(VLOOKUP($A99,'[1]4. Children with disabilities'!$B$8:$BG$226,'[1]4. Children with disabilities'!V$1,FALSE)=#REF!,"",VLOOKUP($A99,'[1]4. Children with disabilities'!$B$8:$BG$226,'[1]4. Children with disabilities'!V$1,FALSE)-#REF!)</f>
        <v>#VALUE!</v>
      </c>
      <c r="M99" s="20" t="e" vm="1">
        <f>IF(VLOOKUP($A99,'[1]4. Children with disabilities'!$B$8:$BG$226,'[1]4. Children with disabilities'!W$1,FALSE)=#REF!,"",VLOOKUP($A99,'[1]4. Children with disabilities'!$B$8:$BG$226,'[1]4. Children with disabilities'!W$1,FALSE))</f>
        <v>#VALUE!</v>
      </c>
      <c r="N99" s="20" t="e" vm="1">
        <f>IF(VLOOKUP($A99,'[1]4. Children with disabilities'!$B$8:$BG$226,'[1]4. Children with disabilities'!X$1,FALSE)=E99,"",VLOOKUP($A99,'[1]4. Children with disabilities'!$B$8:$BG$226,'[1]4. Children with disabilities'!X$1,FALSE)-E99)</f>
        <v>#VALUE!</v>
      </c>
      <c r="O99" s="20" t="e" vm="1">
        <f>IF(VLOOKUP($A99,'[1]4. Children with disabilities'!$B$8:$BG$226,'[1]4. Children with disabilities'!Y$1,FALSE)=#REF!,"",VLOOKUP($A99,'[1]4. Children with disabilities'!$B$8:$BG$226,'[1]4. Children with disabilities'!Y$1,FALSE))</f>
        <v>#VALUE!</v>
      </c>
      <c r="P99" s="20" t="e" vm="1">
        <f>IF(VLOOKUP($A99,'[1]4. Children with disabilities'!$B$8:$BG$226,'[1]4. Children with disabilities'!Z$1,FALSE)=F99,"",VLOOKUP($A99,'[1]4. Children with disabilities'!$B$8:$BG$226,'[1]4. Children with disabilities'!Z$1,FALSE)-F99)</f>
        <v>#VALUE!</v>
      </c>
      <c r="Q99" s="20" t="e" vm="1">
        <f>IF(VLOOKUP($A99,'[1]4. Children with disabilities'!$B$8:$BG$226,'[1]4. Children with disabilities'!AA$1,FALSE)=G99,"",VLOOKUP($A99,'[1]4. Children with disabilities'!$B$8:$BG$226,'[1]4. Children with disabilities'!AA$1,FALSE))</f>
        <v>#VALUE!</v>
      </c>
      <c r="R99" s="7" t="e" vm="1">
        <f>IF(VLOOKUP($A99,'[1]4. Children with disabilities'!$B$8:$BG$226,'[1]4. Children with disabilities'!AB$1,FALSE)=H99,"",VLOOKUP($A99,'[1]4. Children with disabilities'!$B$8:$BG$226,'[1]4. Children with disabilities'!AB$1,FALSE))</f>
        <v>#VALUE!</v>
      </c>
      <c r="S99" s="7" t="s">
        <v>350</v>
      </c>
      <c r="T99" s="47">
        <v>103.14783791890096</v>
      </c>
      <c r="U99" s="7">
        <v>2020</v>
      </c>
      <c r="V99" s="7" t="s">
        <v>459</v>
      </c>
      <c r="W99" s="7" t="s">
        <v>460</v>
      </c>
      <c r="X99" s="7" t="s">
        <v>525</v>
      </c>
      <c r="Y99" s="7" t="b">
        <f t="shared" si="13"/>
        <v>1</v>
      </c>
      <c r="Z99" s="47">
        <f t="shared" si="14"/>
        <v>103.14783791890096</v>
      </c>
      <c r="AA99" s="20">
        <f t="shared" si="15"/>
        <v>2020</v>
      </c>
      <c r="AB99" s="20" t="str">
        <f t="shared" si="16"/>
        <v>Y0T18</v>
      </c>
      <c r="AC99" s="20" t="str">
        <f t="shared" si="17"/>
        <v>Age is 0-18 years</v>
      </c>
      <c r="AD99" s="20" t="str">
        <f t="shared" si="18"/>
        <v>Ministry of Finance and Social Welfare</v>
      </c>
      <c r="AE99" s="7" t="b">
        <f t="shared" si="19"/>
        <v>1</v>
      </c>
      <c r="AF99" s="7" t="b">
        <f t="shared" si="20"/>
        <v>1</v>
      </c>
      <c r="AG99" s="7" t="b">
        <f t="shared" si="21"/>
        <v>1</v>
      </c>
      <c r="AH99" s="7" t="b">
        <f t="shared" si="22"/>
        <v>1</v>
      </c>
      <c r="AI99" s="7" t="s">
        <v>366</v>
      </c>
      <c r="AJ99" s="7">
        <v>13.4</v>
      </c>
      <c r="AK99" s="47">
        <f t="shared" si="23"/>
        <v>13.439041260676051</v>
      </c>
      <c r="AL99" s="47">
        <f t="shared" si="24"/>
        <v>3.9041260676050626E-2</v>
      </c>
    </row>
    <row r="100" spans="1:38" x14ac:dyDescent="0.3">
      <c r="A100" s="7" t="s">
        <v>97</v>
      </c>
      <c r="B100" s="7" t="s">
        <v>322</v>
      </c>
      <c r="C100" s="20">
        <v>92.543300109629953</v>
      </c>
      <c r="D100" s="7" t="s">
        <v>5</v>
      </c>
      <c r="E100" s="15">
        <v>2020</v>
      </c>
      <c r="F100" s="17" t="s">
        <v>442</v>
      </c>
      <c r="G100" s="18"/>
      <c r="H100" s="19" t="s">
        <v>511</v>
      </c>
      <c r="J100" s="7" t="e" vm="1">
        <f>IF(VLOOKUP($A100,'[1]4. Children with disabilities'!$B$8:$BG$226,'[1]4. Children with disabilities'!T$1,FALSE)=C100,"",VLOOKUP($A100,'[1]4. Children with disabilities'!$B$8:$BG$226,'[1]4. Children with disabilities'!T$1,FALSE)-C100)</f>
        <v>#VALUE!</v>
      </c>
      <c r="K100" s="7" t="e" vm="1">
        <f>IF(VLOOKUP($A100,'[1]4. Children with disabilities'!$B$8:$BG$226,'[1]4. Children with disabilities'!U$1,FALSE)=D100,"",VLOOKUP($A100,'[1]4. Children with disabilities'!$B$8:$BG$226,'[1]4. Children with disabilities'!U$1,FALSE))</f>
        <v>#VALUE!</v>
      </c>
      <c r="L100" s="20" t="e" vm="1">
        <f>IF(VLOOKUP($A100,'[1]4. Children with disabilities'!$B$8:$BG$226,'[1]4. Children with disabilities'!V$1,FALSE)=#REF!,"",VLOOKUP($A100,'[1]4. Children with disabilities'!$B$8:$BG$226,'[1]4. Children with disabilities'!V$1,FALSE)-#REF!)</f>
        <v>#VALUE!</v>
      </c>
      <c r="M100" s="20" t="e" vm="1">
        <f>IF(VLOOKUP($A100,'[1]4. Children with disabilities'!$B$8:$BG$226,'[1]4. Children with disabilities'!W$1,FALSE)=#REF!,"",VLOOKUP($A100,'[1]4. Children with disabilities'!$B$8:$BG$226,'[1]4. Children with disabilities'!W$1,FALSE))</f>
        <v>#VALUE!</v>
      </c>
      <c r="N100" s="20" t="e" vm="1">
        <f>IF(VLOOKUP($A100,'[1]4. Children with disabilities'!$B$8:$BG$226,'[1]4. Children with disabilities'!X$1,FALSE)=E100,"",VLOOKUP($A100,'[1]4. Children with disabilities'!$B$8:$BG$226,'[1]4. Children with disabilities'!X$1,FALSE)-E100)</f>
        <v>#VALUE!</v>
      </c>
      <c r="O100" s="20" t="e" vm="1">
        <f>IF(VLOOKUP($A100,'[1]4. Children with disabilities'!$B$8:$BG$226,'[1]4. Children with disabilities'!Y$1,FALSE)=#REF!,"",VLOOKUP($A100,'[1]4. Children with disabilities'!$B$8:$BG$226,'[1]4. Children with disabilities'!Y$1,FALSE))</f>
        <v>#VALUE!</v>
      </c>
      <c r="P100" s="20" t="e" vm="1">
        <f>IF(VLOOKUP($A100,'[1]4. Children with disabilities'!$B$8:$BG$226,'[1]4. Children with disabilities'!Z$1,FALSE)=F100,"",VLOOKUP($A100,'[1]4. Children with disabilities'!$B$8:$BG$226,'[1]4. Children with disabilities'!Z$1,FALSE)-F100)</f>
        <v>#VALUE!</v>
      </c>
      <c r="Q100" s="20" t="e" vm="1">
        <f>IF(VLOOKUP($A100,'[1]4. Children with disabilities'!$B$8:$BG$226,'[1]4. Children with disabilities'!AA$1,FALSE)=G100,"",VLOOKUP($A100,'[1]4. Children with disabilities'!$B$8:$BG$226,'[1]4. Children with disabilities'!AA$1,FALSE))</f>
        <v>#VALUE!</v>
      </c>
      <c r="R100" s="7" t="e" vm="1">
        <f>IF(VLOOKUP($A100,'[1]4. Children with disabilities'!$B$8:$BG$226,'[1]4. Children with disabilities'!AB$1,FALSE)=H100,"",VLOOKUP($A100,'[1]4. Children with disabilities'!$B$8:$BG$226,'[1]4. Children with disabilities'!AB$1,FALSE))</f>
        <v>#VALUE!</v>
      </c>
      <c r="S100" s="7" t="s">
        <v>351</v>
      </c>
      <c r="T100" s="47">
        <v>0</v>
      </c>
      <c r="U100" s="7">
        <v>2021</v>
      </c>
      <c r="V100" s="7" t="s">
        <v>442</v>
      </c>
      <c r="X100" s="7" t="s">
        <v>526</v>
      </c>
      <c r="Y100" s="7" t="b">
        <f t="shared" si="13"/>
        <v>1</v>
      </c>
      <c r="Z100" s="47">
        <f t="shared" si="14"/>
        <v>0</v>
      </c>
      <c r="AA100" s="20">
        <f t="shared" si="15"/>
        <v>2021</v>
      </c>
      <c r="AB100" s="20" t="str">
        <f t="shared" si="16"/>
        <v>Y0T17</v>
      </c>
      <c r="AC100" s="20">
        <f t="shared" si="17"/>
        <v>0</v>
      </c>
      <c r="AD100" s="20" t="str">
        <f t="shared" si="18"/>
        <v xml:space="preserve">Ministry of Health and Social Services </v>
      </c>
      <c r="AE100" s="7" t="b">
        <f t="shared" si="19"/>
        <v>1</v>
      </c>
      <c r="AF100" s="7" t="b">
        <f t="shared" si="20"/>
        <v>1</v>
      </c>
      <c r="AG100" s="7" t="b">
        <f t="shared" si="21"/>
        <v>1</v>
      </c>
      <c r="AH100" s="7" t="b">
        <f t="shared" si="22"/>
        <v>1</v>
      </c>
      <c r="AI100" s="7" t="s">
        <v>369</v>
      </c>
      <c r="AJ100" s="7">
        <v>79.400000000000006</v>
      </c>
      <c r="AK100" s="47">
        <f t="shared" si="23"/>
        <v>79.365485742374517</v>
      </c>
      <c r="AL100" s="47">
        <f t="shared" si="24"/>
        <v>-3.4514257625488654E-2</v>
      </c>
    </row>
    <row r="101" spans="1:38" x14ac:dyDescent="0.3">
      <c r="A101" s="7" t="s">
        <v>98</v>
      </c>
      <c r="B101" s="7" t="s">
        <v>323</v>
      </c>
      <c r="C101" s="20">
        <v>220.41559491105261</v>
      </c>
      <c r="D101" s="7" t="s">
        <v>5</v>
      </c>
      <c r="E101" s="15">
        <v>2012</v>
      </c>
      <c r="F101" s="17" t="s">
        <v>442</v>
      </c>
      <c r="G101" s="18"/>
      <c r="H101" s="19" t="s">
        <v>512</v>
      </c>
      <c r="J101" s="7" t="e" vm="1">
        <f>IF(VLOOKUP($A101,'[1]4. Children with disabilities'!$B$8:$BG$226,'[1]4. Children with disabilities'!T$1,FALSE)=C101,"",VLOOKUP($A101,'[1]4. Children with disabilities'!$B$8:$BG$226,'[1]4. Children with disabilities'!T$1,FALSE)-C101)</f>
        <v>#VALUE!</v>
      </c>
      <c r="K101" s="7" t="e" vm="1">
        <f>IF(VLOOKUP($A101,'[1]4. Children with disabilities'!$B$8:$BG$226,'[1]4. Children with disabilities'!U$1,FALSE)=D101,"",VLOOKUP($A101,'[1]4. Children with disabilities'!$B$8:$BG$226,'[1]4. Children with disabilities'!U$1,FALSE))</f>
        <v>#VALUE!</v>
      </c>
      <c r="L101" s="20" t="e" vm="1">
        <f>IF(VLOOKUP($A101,'[1]4. Children with disabilities'!$B$8:$BG$226,'[1]4. Children with disabilities'!V$1,FALSE)=#REF!,"",VLOOKUP($A101,'[1]4. Children with disabilities'!$B$8:$BG$226,'[1]4. Children with disabilities'!V$1,FALSE)-#REF!)</f>
        <v>#VALUE!</v>
      </c>
      <c r="M101" s="20" t="e" vm="1">
        <f>IF(VLOOKUP($A101,'[1]4. Children with disabilities'!$B$8:$BG$226,'[1]4. Children with disabilities'!W$1,FALSE)=#REF!,"",VLOOKUP($A101,'[1]4. Children with disabilities'!$B$8:$BG$226,'[1]4. Children with disabilities'!W$1,FALSE))</f>
        <v>#VALUE!</v>
      </c>
      <c r="N101" s="20" t="e" vm="1">
        <f>IF(VLOOKUP($A101,'[1]4. Children with disabilities'!$B$8:$BG$226,'[1]4. Children with disabilities'!X$1,FALSE)=E101,"",VLOOKUP($A101,'[1]4. Children with disabilities'!$B$8:$BG$226,'[1]4. Children with disabilities'!X$1,FALSE)-E101)</f>
        <v>#VALUE!</v>
      </c>
      <c r="O101" s="20" t="e" vm="1">
        <f>IF(VLOOKUP($A101,'[1]4. Children with disabilities'!$B$8:$BG$226,'[1]4. Children with disabilities'!Y$1,FALSE)=#REF!,"",VLOOKUP($A101,'[1]4. Children with disabilities'!$B$8:$BG$226,'[1]4. Children with disabilities'!Y$1,FALSE))</f>
        <v>#VALUE!</v>
      </c>
      <c r="P101" s="20" t="e" vm="1">
        <f>IF(VLOOKUP($A101,'[1]4. Children with disabilities'!$B$8:$BG$226,'[1]4. Children with disabilities'!Z$1,FALSE)=F101,"",VLOOKUP($A101,'[1]4. Children with disabilities'!$B$8:$BG$226,'[1]4. Children with disabilities'!Z$1,FALSE)-F101)</f>
        <v>#VALUE!</v>
      </c>
      <c r="Q101" s="20" t="e" vm="1">
        <f>IF(VLOOKUP($A101,'[1]4. Children with disabilities'!$B$8:$BG$226,'[1]4. Children with disabilities'!AA$1,FALSE)=G101,"",VLOOKUP($A101,'[1]4. Children with disabilities'!$B$8:$BG$226,'[1]4. Children with disabilities'!AA$1,FALSE))</f>
        <v>#VALUE!</v>
      </c>
      <c r="R101" s="7" t="e" vm="1">
        <f>IF(VLOOKUP($A101,'[1]4. Children with disabilities'!$B$8:$BG$226,'[1]4. Children with disabilities'!AB$1,FALSE)=H101,"",VLOOKUP($A101,'[1]4. Children with disabilities'!$B$8:$BG$226,'[1]4. Children with disabilities'!AB$1,FALSE))</f>
        <v>#VALUE!</v>
      </c>
      <c r="S101" s="7" t="s">
        <v>352</v>
      </c>
      <c r="T101" s="47">
        <v>965.13927641063856</v>
      </c>
      <c r="U101" s="7">
        <v>2018</v>
      </c>
      <c r="V101" s="7" t="s">
        <v>459</v>
      </c>
      <c r="W101" s="7" t="s">
        <v>460</v>
      </c>
      <c r="X101" s="7" t="s">
        <v>527</v>
      </c>
      <c r="Y101" s="7" t="b">
        <f t="shared" si="13"/>
        <v>1</v>
      </c>
      <c r="Z101" s="47">
        <f t="shared" si="14"/>
        <v>965.13927641063856</v>
      </c>
      <c r="AA101" s="20">
        <f t="shared" si="15"/>
        <v>2018</v>
      </c>
      <c r="AB101" s="20" t="str">
        <f t="shared" si="16"/>
        <v>Y0T18</v>
      </c>
      <c r="AC101" s="20" t="str">
        <f t="shared" si="17"/>
        <v>Age is 0-18 years</v>
      </c>
      <c r="AD101" s="20" t="str">
        <f t="shared" si="18"/>
        <v>Annuaire Statistique de l'Entraide National 2018</v>
      </c>
      <c r="AE101" s="7" t="b">
        <f t="shared" si="19"/>
        <v>1</v>
      </c>
      <c r="AF101" s="7" t="b">
        <f t="shared" si="20"/>
        <v>1</v>
      </c>
      <c r="AG101" s="7" t="b">
        <f t="shared" si="21"/>
        <v>1</v>
      </c>
      <c r="AH101" s="7" t="b">
        <f t="shared" si="22"/>
        <v>1</v>
      </c>
      <c r="AI101" s="7" t="s">
        <v>371</v>
      </c>
      <c r="AJ101" s="7">
        <v>67.8</v>
      </c>
      <c r="AK101" s="47">
        <f t="shared" si="23"/>
        <v>67.825556572125663</v>
      </c>
      <c r="AL101" s="47">
        <f t="shared" si="24"/>
        <v>2.5556572125665866E-2</v>
      </c>
    </row>
    <row r="102" spans="1:38" x14ac:dyDescent="0.3">
      <c r="A102" s="7" t="s">
        <v>100</v>
      </c>
      <c r="B102" s="7" t="s">
        <v>328</v>
      </c>
      <c r="C102" s="20">
        <v>874.19324358189601</v>
      </c>
      <c r="D102" s="7" t="s">
        <v>5</v>
      </c>
      <c r="E102" s="15">
        <v>2020</v>
      </c>
      <c r="F102" s="15" t="s">
        <v>442</v>
      </c>
      <c r="G102" s="18"/>
      <c r="H102" s="19" t="s">
        <v>514</v>
      </c>
      <c r="J102" s="7" t="e" vm="1">
        <f>IF(VLOOKUP($A102,'[1]4. Children with disabilities'!$B$8:$BG$226,'[1]4. Children with disabilities'!T$1,FALSE)=C102,"",VLOOKUP($A102,'[1]4. Children with disabilities'!$B$8:$BG$226,'[1]4. Children with disabilities'!T$1,FALSE)-C102)</f>
        <v>#VALUE!</v>
      </c>
      <c r="K102" s="7" t="e" vm="1">
        <f>IF(VLOOKUP($A102,'[1]4. Children with disabilities'!$B$8:$BG$226,'[1]4. Children with disabilities'!U$1,FALSE)=D102,"",VLOOKUP($A102,'[1]4. Children with disabilities'!$B$8:$BG$226,'[1]4. Children with disabilities'!U$1,FALSE))</f>
        <v>#VALUE!</v>
      </c>
      <c r="L102" s="20" t="e" vm="1">
        <f>IF(VLOOKUP($A102,'[1]4. Children with disabilities'!$B$8:$BG$226,'[1]4. Children with disabilities'!V$1,FALSE)=#REF!,"",VLOOKUP($A102,'[1]4. Children with disabilities'!$B$8:$BG$226,'[1]4. Children with disabilities'!V$1,FALSE)-#REF!)</f>
        <v>#VALUE!</v>
      </c>
      <c r="M102" s="20" t="e" vm="1">
        <f>IF(VLOOKUP($A102,'[1]4. Children with disabilities'!$B$8:$BG$226,'[1]4. Children with disabilities'!W$1,FALSE)=#REF!,"",VLOOKUP($A102,'[1]4. Children with disabilities'!$B$8:$BG$226,'[1]4. Children with disabilities'!W$1,FALSE))</f>
        <v>#VALUE!</v>
      </c>
      <c r="N102" s="20" t="e" vm="1">
        <f>IF(VLOOKUP($A102,'[1]4. Children with disabilities'!$B$8:$BG$226,'[1]4. Children with disabilities'!X$1,FALSE)=E102,"",VLOOKUP($A102,'[1]4. Children with disabilities'!$B$8:$BG$226,'[1]4. Children with disabilities'!X$1,FALSE)-E102)</f>
        <v>#VALUE!</v>
      </c>
      <c r="O102" s="20" t="e" vm="1">
        <f>IF(VLOOKUP($A102,'[1]4. Children with disabilities'!$B$8:$BG$226,'[1]4. Children with disabilities'!Y$1,FALSE)=#REF!,"",VLOOKUP($A102,'[1]4. Children with disabilities'!$B$8:$BG$226,'[1]4. Children with disabilities'!Y$1,FALSE))</f>
        <v>#VALUE!</v>
      </c>
      <c r="P102" s="20" t="e" vm="1">
        <f>IF(VLOOKUP($A102,'[1]4. Children with disabilities'!$B$8:$BG$226,'[1]4. Children with disabilities'!Z$1,FALSE)=F102,"",VLOOKUP($A102,'[1]4. Children with disabilities'!$B$8:$BG$226,'[1]4. Children with disabilities'!Z$1,FALSE)-F102)</f>
        <v>#VALUE!</v>
      </c>
      <c r="Q102" s="20" t="e" vm="1">
        <f>IF(VLOOKUP($A102,'[1]4. Children with disabilities'!$B$8:$BG$226,'[1]4. Children with disabilities'!AA$1,FALSE)=G102,"",VLOOKUP($A102,'[1]4. Children with disabilities'!$B$8:$BG$226,'[1]4. Children with disabilities'!AA$1,FALSE))</f>
        <v>#VALUE!</v>
      </c>
      <c r="R102" s="7" t="e" vm="1">
        <f>IF(VLOOKUP($A102,'[1]4. Children with disabilities'!$B$8:$BG$226,'[1]4. Children with disabilities'!AB$1,FALSE)=H102,"",VLOOKUP($A102,'[1]4. Children with disabilities'!$B$8:$BG$226,'[1]4. Children with disabilities'!AB$1,FALSE))</f>
        <v>#VALUE!</v>
      </c>
      <c r="S102" s="7" t="s">
        <v>353</v>
      </c>
      <c r="T102" s="47">
        <v>65.427424172006795</v>
      </c>
      <c r="U102" s="7">
        <v>2013</v>
      </c>
      <c r="V102" s="7" t="s">
        <v>442</v>
      </c>
      <c r="X102" s="7" t="s">
        <v>528</v>
      </c>
      <c r="Y102" s="7" t="b">
        <f t="shared" si="13"/>
        <v>1</v>
      </c>
      <c r="Z102" s="47">
        <f t="shared" si="14"/>
        <v>65.427424172006795</v>
      </c>
      <c r="AA102" s="20">
        <f t="shared" si="15"/>
        <v>2013</v>
      </c>
      <c r="AB102" s="20" t="str">
        <f t="shared" si="16"/>
        <v>Y0T17</v>
      </c>
      <c r="AC102" s="20">
        <f t="shared" si="17"/>
        <v>0</v>
      </c>
      <c r="AD102" s="20" t="str">
        <f t="shared" si="18"/>
        <v>National Alternative Care Assessment (conducted by Ministry of Women &amp; Social Action, Attorney General's Office, Supreme Court &amp; UNICEF)</v>
      </c>
      <c r="AE102" s="7" t="b">
        <f t="shared" si="19"/>
        <v>1</v>
      </c>
      <c r="AF102" s="7" t="b">
        <f t="shared" si="20"/>
        <v>1</v>
      </c>
      <c r="AG102" s="7" t="b">
        <f t="shared" si="21"/>
        <v>1</v>
      </c>
      <c r="AH102" s="7" t="b">
        <f t="shared" si="22"/>
        <v>1</v>
      </c>
      <c r="AI102" s="7" t="s">
        <v>372</v>
      </c>
      <c r="AJ102" s="7">
        <v>84.8</v>
      </c>
      <c r="AK102" s="47">
        <f t="shared" si="23"/>
        <v>84.780158884297748</v>
      </c>
      <c r="AL102" s="47">
        <f t="shared" si="24"/>
        <v>-1.9841115702249112E-2</v>
      </c>
    </row>
    <row r="103" spans="1:38" x14ac:dyDescent="0.3">
      <c r="A103" s="7" t="s">
        <v>38</v>
      </c>
      <c r="B103" s="7" t="s">
        <v>264</v>
      </c>
      <c r="C103" s="20">
        <v>159.73271370337577</v>
      </c>
      <c r="D103" s="7" t="s">
        <v>5</v>
      </c>
      <c r="E103" s="15">
        <v>2019</v>
      </c>
      <c r="F103" s="17" t="s">
        <v>442</v>
      </c>
      <c r="G103" s="18"/>
      <c r="H103" s="19" t="s">
        <v>471</v>
      </c>
      <c r="J103" s="7" t="e" vm="1">
        <f>IF(VLOOKUP($A103,'[1]4. Children with disabilities'!$B$8:$BG$226,'[1]4. Children with disabilities'!T$1,FALSE)=C103,"",VLOOKUP($A103,'[1]4. Children with disabilities'!$B$8:$BG$226,'[1]4. Children with disabilities'!T$1,FALSE)-C103)</f>
        <v>#VALUE!</v>
      </c>
      <c r="K103" s="7" t="e" vm="1">
        <f>IF(VLOOKUP($A103,'[1]4. Children with disabilities'!$B$8:$BG$226,'[1]4. Children with disabilities'!U$1,FALSE)=D103,"",VLOOKUP($A103,'[1]4. Children with disabilities'!$B$8:$BG$226,'[1]4. Children with disabilities'!U$1,FALSE))</f>
        <v>#VALUE!</v>
      </c>
      <c r="L103" s="20" t="e" vm="1">
        <f>IF(VLOOKUP($A103,'[1]4. Children with disabilities'!$B$8:$BG$226,'[1]4. Children with disabilities'!V$1,FALSE)=#REF!,"",VLOOKUP($A103,'[1]4. Children with disabilities'!$B$8:$BG$226,'[1]4. Children with disabilities'!V$1,FALSE)-#REF!)</f>
        <v>#VALUE!</v>
      </c>
      <c r="M103" s="20" t="e" vm="1">
        <f>IF(VLOOKUP($A103,'[1]4. Children with disabilities'!$B$8:$BG$226,'[1]4. Children with disabilities'!W$1,FALSE)=#REF!,"",VLOOKUP($A103,'[1]4. Children with disabilities'!$B$8:$BG$226,'[1]4. Children with disabilities'!W$1,FALSE))</f>
        <v>#VALUE!</v>
      </c>
      <c r="N103" s="20" t="e" vm="1">
        <f>IF(VLOOKUP($A103,'[1]4. Children with disabilities'!$B$8:$BG$226,'[1]4. Children with disabilities'!X$1,FALSE)=E103,"",VLOOKUP($A103,'[1]4. Children with disabilities'!$B$8:$BG$226,'[1]4. Children with disabilities'!X$1,FALSE)-E103)</f>
        <v>#VALUE!</v>
      </c>
      <c r="O103" s="20" t="e" vm="1">
        <f>IF(VLOOKUP($A103,'[1]4. Children with disabilities'!$B$8:$BG$226,'[1]4. Children with disabilities'!Y$1,FALSE)=#REF!,"",VLOOKUP($A103,'[1]4. Children with disabilities'!$B$8:$BG$226,'[1]4. Children with disabilities'!Y$1,FALSE))</f>
        <v>#VALUE!</v>
      </c>
      <c r="P103" s="20" t="e" vm="1">
        <f>IF(VLOOKUP($A103,'[1]4. Children with disabilities'!$B$8:$BG$226,'[1]4. Children with disabilities'!Z$1,FALSE)=F103,"",VLOOKUP($A103,'[1]4. Children with disabilities'!$B$8:$BG$226,'[1]4. Children with disabilities'!Z$1,FALSE)-F103)</f>
        <v>#VALUE!</v>
      </c>
      <c r="Q103" s="20" t="e" vm="1">
        <f>IF(VLOOKUP($A103,'[1]4. Children with disabilities'!$B$8:$BG$226,'[1]4. Children with disabilities'!AA$1,FALSE)=G103,"",VLOOKUP($A103,'[1]4. Children with disabilities'!$B$8:$BG$226,'[1]4. Children with disabilities'!AA$1,FALSE))</f>
        <v>#VALUE!</v>
      </c>
      <c r="R103" s="7" t="e" vm="1">
        <f>IF(VLOOKUP($A103,'[1]4. Children with disabilities'!$B$8:$BG$226,'[1]4. Children with disabilities'!AB$1,FALSE)=H103,"",VLOOKUP($A103,'[1]4. Children with disabilities'!$B$8:$BG$226,'[1]4. Children with disabilities'!AB$1,FALSE))</f>
        <v>#VALUE!</v>
      </c>
      <c r="S103" s="7" t="s">
        <v>354</v>
      </c>
      <c r="T103" s="47">
        <v>2.2162562573779168</v>
      </c>
      <c r="U103" s="7">
        <v>2020</v>
      </c>
      <c r="V103" s="7" t="s">
        <v>529</v>
      </c>
      <c r="W103" s="7" t="s">
        <v>530</v>
      </c>
      <c r="X103" s="7" t="s">
        <v>531</v>
      </c>
      <c r="Y103" s="7" t="b">
        <f t="shared" si="13"/>
        <v>1</v>
      </c>
      <c r="Z103" s="47">
        <f t="shared" si="14"/>
        <v>2.2162562573779168</v>
      </c>
      <c r="AA103" s="20">
        <f t="shared" si="15"/>
        <v>2020</v>
      </c>
      <c r="AB103" s="20" t="str">
        <f t="shared" si="16"/>
        <v>Y7T17</v>
      </c>
      <c r="AC103" s="20" t="str">
        <f t="shared" si="17"/>
        <v>Age is 7-17 years</v>
      </c>
      <c r="AD103" s="20" t="str">
        <f t="shared" si="18"/>
        <v>Department of Social Welfare</v>
      </c>
      <c r="AE103" s="7" t="b">
        <f t="shared" si="19"/>
        <v>1</v>
      </c>
      <c r="AF103" s="7" t="b">
        <f t="shared" si="20"/>
        <v>1</v>
      </c>
      <c r="AG103" s="7" t="b">
        <f t="shared" si="21"/>
        <v>1</v>
      </c>
      <c r="AH103" s="7" t="b">
        <f t="shared" si="22"/>
        <v>1</v>
      </c>
      <c r="AI103" s="7" t="s">
        <v>373</v>
      </c>
      <c r="AJ103" s="7">
        <v>10.5</v>
      </c>
      <c r="AK103" s="47">
        <f t="shared" si="23"/>
        <v>10.500142085458071</v>
      </c>
      <c r="AL103" s="47">
        <f t="shared" si="24"/>
        <v>1.4208545807115058E-4</v>
      </c>
    </row>
    <row r="104" spans="1:38" x14ac:dyDescent="0.3">
      <c r="A104" s="7" t="s">
        <v>99</v>
      </c>
      <c r="B104" s="7" t="s">
        <v>324</v>
      </c>
      <c r="C104" s="20" t="s">
        <v>5</v>
      </c>
      <c r="D104" s="7" t="s">
        <v>5</v>
      </c>
      <c r="E104" s="15" t="s">
        <v>5</v>
      </c>
      <c r="F104" s="17" t="s">
        <v>5</v>
      </c>
      <c r="G104" s="18" t="s">
        <v>5</v>
      </c>
      <c r="H104" s="19" t="s">
        <v>5</v>
      </c>
      <c r="J104" s="7" t="e" vm="1">
        <f>IF(VLOOKUP($A104,'[1]4. Children with disabilities'!$B$8:$BG$226,'[1]4. Children with disabilities'!T$1,FALSE)=C104,"",VLOOKUP($A104,'[1]4. Children with disabilities'!$B$8:$BG$226,'[1]4. Children with disabilities'!T$1,FALSE)-C104)</f>
        <v>#VALUE!</v>
      </c>
      <c r="K104" s="7" t="e" vm="1">
        <f>IF(VLOOKUP($A104,'[1]4. Children with disabilities'!$B$8:$BG$226,'[1]4. Children with disabilities'!U$1,FALSE)=D104,"",VLOOKUP($A104,'[1]4. Children with disabilities'!$B$8:$BG$226,'[1]4. Children with disabilities'!U$1,FALSE))</f>
        <v>#VALUE!</v>
      </c>
      <c r="L104" s="20" t="e" vm="1">
        <f>IF(VLOOKUP($A104,'[1]4. Children with disabilities'!$B$8:$BG$226,'[1]4. Children with disabilities'!V$1,FALSE)=#REF!,"",VLOOKUP($A104,'[1]4. Children with disabilities'!$B$8:$BG$226,'[1]4. Children with disabilities'!V$1,FALSE)-#REF!)</f>
        <v>#VALUE!</v>
      </c>
      <c r="M104" s="20" t="e" vm="1">
        <f>IF(VLOOKUP($A104,'[1]4. Children with disabilities'!$B$8:$BG$226,'[1]4. Children with disabilities'!W$1,FALSE)=#REF!,"",VLOOKUP($A104,'[1]4. Children with disabilities'!$B$8:$BG$226,'[1]4. Children with disabilities'!W$1,FALSE))</f>
        <v>#VALUE!</v>
      </c>
      <c r="N104" s="20" t="e" vm="1">
        <f>IF(VLOOKUP($A104,'[1]4. Children with disabilities'!$B$8:$BG$226,'[1]4. Children with disabilities'!X$1,FALSE)=E104,"",VLOOKUP($A104,'[1]4. Children with disabilities'!$B$8:$BG$226,'[1]4. Children with disabilities'!X$1,FALSE)-E104)</f>
        <v>#VALUE!</v>
      </c>
      <c r="O104" s="20" t="e" vm="1">
        <f>IF(VLOOKUP($A104,'[1]4. Children with disabilities'!$B$8:$BG$226,'[1]4. Children with disabilities'!Y$1,FALSE)=#REF!,"",VLOOKUP($A104,'[1]4. Children with disabilities'!$B$8:$BG$226,'[1]4. Children with disabilities'!Y$1,FALSE))</f>
        <v>#VALUE!</v>
      </c>
      <c r="P104" s="20" t="e" vm="1">
        <f>IF(VLOOKUP($A104,'[1]4. Children with disabilities'!$B$8:$BG$226,'[1]4. Children with disabilities'!Z$1,FALSE)=F104,"",VLOOKUP($A104,'[1]4. Children with disabilities'!$B$8:$BG$226,'[1]4. Children with disabilities'!Z$1,FALSE)-F104)</f>
        <v>#VALUE!</v>
      </c>
      <c r="Q104" s="20" t="e" vm="1">
        <f>IF(VLOOKUP($A104,'[1]4. Children with disabilities'!$B$8:$BG$226,'[1]4. Children with disabilities'!AA$1,FALSE)=G104,"",VLOOKUP($A104,'[1]4. Children with disabilities'!$B$8:$BG$226,'[1]4. Children with disabilities'!AA$1,FALSE))</f>
        <v>#VALUE!</v>
      </c>
      <c r="R104" s="7" t="e" vm="1">
        <f>IF(VLOOKUP($A104,'[1]4. Children with disabilities'!$B$8:$BG$226,'[1]4. Children with disabilities'!AB$1,FALSE)=H104,"",VLOOKUP($A104,'[1]4. Children with disabilities'!$B$8:$BG$226,'[1]4. Children with disabilities'!AB$1,FALSE))</f>
        <v>#VALUE!</v>
      </c>
      <c r="S104" s="7" t="s">
        <v>355</v>
      </c>
      <c r="T104" s="47">
        <v>90.241546881147897</v>
      </c>
      <c r="U104" s="7">
        <v>2013</v>
      </c>
      <c r="V104" s="7" t="s">
        <v>442</v>
      </c>
      <c r="X104" s="7" t="s">
        <v>532</v>
      </c>
      <c r="Y104" s="7" t="b">
        <f t="shared" si="13"/>
        <v>1</v>
      </c>
      <c r="Z104" s="47">
        <f t="shared" si="14"/>
        <v>90.241546881147897</v>
      </c>
      <c r="AA104" s="20">
        <f t="shared" si="15"/>
        <v>2013</v>
      </c>
      <c r="AB104" s="20" t="str">
        <f t="shared" si="16"/>
        <v>Y0T17</v>
      </c>
      <c r="AC104" s="20">
        <f t="shared" si="17"/>
        <v>0</v>
      </c>
      <c r="AD104" s="20" t="str">
        <f t="shared" si="18"/>
        <v>Directorate of Child Welfare Services (Ministry of Gender Equality and Social Welfare)</v>
      </c>
      <c r="AE104" s="7" t="b">
        <f t="shared" si="19"/>
        <v>1</v>
      </c>
      <c r="AF104" s="7" t="b">
        <f t="shared" si="20"/>
        <v>1</v>
      </c>
      <c r="AG104" s="7" t="b">
        <f t="shared" si="21"/>
        <v>1</v>
      </c>
      <c r="AH104" s="7" t="b">
        <f t="shared" si="22"/>
        <v>1</v>
      </c>
      <c r="AI104" s="7" t="s">
        <v>377</v>
      </c>
      <c r="AJ104" s="7">
        <v>324.7</v>
      </c>
      <c r="AK104" s="47">
        <f t="shared" si="23"/>
        <v>324.74183275126728</v>
      </c>
      <c r="AL104" s="47">
        <f t="shared" si="24"/>
        <v>4.1832751267293133E-2</v>
      </c>
    </row>
    <row r="105" spans="1:38" x14ac:dyDescent="0.3">
      <c r="A105" s="7" t="s">
        <v>175</v>
      </c>
      <c r="B105" s="7" t="s">
        <v>380</v>
      </c>
      <c r="C105" s="40">
        <v>39.431702307732465</v>
      </c>
      <c r="D105" s="7" t="s">
        <v>5</v>
      </c>
      <c r="E105" s="15">
        <v>2021</v>
      </c>
      <c r="F105" s="17" t="s">
        <v>442</v>
      </c>
      <c r="G105" s="18"/>
      <c r="H105" s="19" t="s">
        <v>546</v>
      </c>
      <c r="J105" s="7" t="e" vm="1">
        <f>IF(VLOOKUP($A105,'[1]4. Children with disabilities'!$B$8:$BG$226,'[1]4. Children with disabilities'!T$1,FALSE)=C105,"",VLOOKUP($A105,'[1]4. Children with disabilities'!$B$8:$BG$226,'[1]4. Children with disabilities'!T$1,FALSE)-C105)</f>
        <v>#VALUE!</v>
      </c>
      <c r="K105" s="7" t="e" vm="1">
        <f>IF(VLOOKUP($A105,'[1]4. Children with disabilities'!$B$8:$BG$226,'[1]4. Children with disabilities'!U$1,FALSE)=D105,"",VLOOKUP($A105,'[1]4. Children with disabilities'!$B$8:$BG$226,'[1]4. Children with disabilities'!U$1,FALSE))</f>
        <v>#VALUE!</v>
      </c>
      <c r="L105" s="20" t="e" vm="1">
        <f>IF(VLOOKUP($A105,'[1]4. Children with disabilities'!$B$8:$BG$226,'[1]4. Children with disabilities'!V$1,FALSE)=#REF!,"",VLOOKUP($A105,'[1]4. Children with disabilities'!$B$8:$BG$226,'[1]4. Children with disabilities'!V$1,FALSE)-#REF!)</f>
        <v>#VALUE!</v>
      </c>
      <c r="M105" s="20" t="e" vm="1">
        <f>IF(VLOOKUP($A105,'[1]4. Children with disabilities'!$B$8:$BG$226,'[1]4. Children with disabilities'!W$1,FALSE)=#REF!,"",VLOOKUP($A105,'[1]4. Children with disabilities'!$B$8:$BG$226,'[1]4. Children with disabilities'!W$1,FALSE))</f>
        <v>#VALUE!</v>
      </c>
      <c r="N105" s="20" t="e" vm="1">
        <f>IF(VLOOKUP($A105,'[1]4. Children with disabilities'!$B$8:$BG$226,'[1]4. Children with disabilities'!X$1,FALSE)=E105,"",VLOOKUP($A105,'[1]4. Children with disabilities'!$B$8:$BG$226,'[1]4. Children with disabilities'!X$1,FALSE)-E105)</f>
        <v>#VALUE!</v>
      </c>
      <c r="O105" s="20" t="e" vm="1">
        <f>IF(VLOOKUP($A105,'[1]4. Children with disabilities'!$B$8:$BG$226,'[1]4. Children with disabilities'!Y$1,FALSE)=#REF!,"",VLOOKUP($A105,'[1]4. Children with disabilities'!$B$8:$BG$226,'[1]4. Children with disabilities'!Y$1,FALSE))</f>
        <v>#VALUE!</v>
      </c>
      <c r="P105" s="20" t="e" vm="1">
        <f>IF(VLOOKUP($A105,'[1]4. Children with disabilities'!$B$8:$BG$226,'[1]4. Children with disabilities'!Z$1,FALSE)=F105,"",VLOOKUP($A105,'[1]4. Children with disabilities'!$B$8:$BG$226,'[1]4. Children with disabilities'!Z$1,FALSE)-F105)</f>
        <v>#VALUE!</v>
      </c>
      <c r="Q105" s="20" t="e" vm="1">
        <f>IF(VLOOKUP($A105,'[1]4. Children with disabilities'!$B$8:$BG$226,'[1]4. Children with disabilities'!AA$1,FALSE)=G105,"",VLOOKUP($A105,'[1]4. Children with disabilities'!$B$8:$BG$226,'[1]4. Children with disabilities'!AA$1,FALSE))</f>
        <v>#VALUE!</v>
      </c>
      <c r="R105" s="7" t="e" vm="1">
        <f>IF(VLOOKUP($A105,'[1]4. Children with disabilities'!$B$8:$BG$226,'[1]4. Children with disabilities'!AB$1,FALSE)=H105,"",VLOOKUP($A105,'[1]4. Children with disabilities'!$B$8:$BG$226,'[1]4. Children with disabilities'!AB$1,FALSE))</f>
        <v>#VALUE!</v>
      </c>
      <c r="S105" s="7" t="s">
        <v>358</v>
      </c>
      <c r="T105" s="47">
        <v>111.82760959911461</v>
      </c>
      <c r="U105" s="7">
        <v>2021</v>
      </c>
      <c r="V105" s="7" t="s">
        <v>442</v>
      </c>
      <c r="X105" s="7" t="s">
        <v>533</v>
      </c>
      <c r="Y105" s="7" t="b">
        <f t="shared" si="13"/>
        <v>1</v>
      </c>
      <c r="Z105" s="47">
        <f t="shared" si="14"/>
        <v>111.82760959911461</v>
      </c>
      <c r="AA105" s="20">
        <f t="shared" si="15"/>
        <v>2021</v>
      </c>
      <c r="AB105" s="20" t="str">
        <f t="shared" si="16"/>
        <v>Y0T17</v>
      </c>
      <c r="AC105" s="20">
        <f t="shared" si="17"/>
        <v>0</v>
      </c>
      <c r="AD105" s="20" t="str">
        <f t="shared" si="18"/>
        <v>National Child Rights Council (2021), State of Children in Nepal 2021;</v>
      </c>
      <c r="AE105" s="7" t="b">
        <f t="shared" si="19"/>
        <v>1</v>
      </c>
      <c r="AF105" s="7" t="b">
        <f t="shared" si="20"/>
        <v>1</v>
      </c>
      <c r="AG105" s="7" t="b">
        <f t="shared" si="21"/>
        <v>1</v>
      </c>
      <c r="AH105" s="7" t="b">
        <f t="shared" si="22"/>
        <v>1</v>
      </c>
      <c r="AI105" s="7" t="s">
        <v>378</v>
      </c>
      <c r="AJ105" s="7">
        <v>1409.8</v>
      </c>
      <c r="AK105" s="47">
        <f t="shared" si="23"/>
        <v>1409.7790160922677</v>
      </c>
      <c r="AL105" s="47">
        <f t="shared" si="24"/>
        <v>-2.0983907732215812E-2</v>
      </c>
    </row>
    <row r="106" spans="1:38" x14ac:dyDescent="0.3">
      <c r="A106" s="7" t="s">
        <v>169</v>
      </c>
      <c r="B106" s="7" t="s">
        <v>326</v>
      </c>
      <c r="C106" s="40" t="s">
        <v>5</v>
      </c>
      <c r="D106" s="7" t="s">
        <v>5</v>
      </c>
      <c r="E106" s="15" t="s">
        <v>5</v>
      </c>
      <c r="F106" s="17" t="s">
        <v>5</v>
      </c>
      <c r="G106" s="18" t="s">
        <v>5</v>
      </c>
      <c r="H106" s="19" t="s">
        <v>5</v>
      </c>
      <c r="J106" s="7" t="e" vm="1">
        <f>IF(VLOOKUP($A106,'[1]4. Children with disabilities'!$B$8:$BG$226,'[1]4. Children with disabilities'!T$1,FALSE)=C106,"",VLOOKUP($A106,'[1]4. Children with disabilities'!$B$8:$BG$226,'[1]4. Children with disabilities'!T$1,FALSE)-C106)</f>
        <v>#VALUE!</v>
      </c>
      <c r="K106" s="7" t="e" vm="1">
        <f>IF(VLOOKUP($A106,'[1]4. Children with disabilities'!$B$8:$BG$226,'[1]4. Children with disabilities'!U$1,FALSE)=D106,"",VLOOKUP($A106,'[1]4. Children with disabilities'!$B$8:$BG$226,'[1]4. Children with disabilities'!U$1,FALSE))</f>
        <v>#VALUE!</v>
      </c>
      <c r="L106" s="20" t="e" vm="1">
        <f>IF(VLOOKUP($A106,'[1]4. Children with disabilities'!$B$8:$BG$226,'[1]4. Children with disabilities'!V$1,FALSE)=#REF!,"",VLOOKUP($A106,'[1]4. Children with disabilities'!$B$8:$BG$226,'[1]4. Children with disabilities'!V$1,FALSE)-#REF!)</f>
        <v>#VALUE!</v>
      </c>
      <c r="M106" s="20" t="e" vm="1">
        <f>IF(VLOOKUP($A106,'[1]4. Children with disabilities'!$B$8:$BG$226,'[1]4. Children with disabilities'!W$1,FALSE)=#REF!,"",VLOOKUP($A106,'[1]4. Children with disabilities'!$B$8:$BG$226,'[1]4. Children with disabilities'!W$1,FALSE))</f>
        <v>#VALUE!</v>
      </c>
      <c r="N106" s="20" t="e" vm="1">
        <f>IF(VLOOKUP($A106,'[1]4. Children with disabilities'!$B$8:$BG$226,'[1]4. Children with disabilities'!X$1,FALSE)=E106,"",VLOOKUP($A106,'[1]4. Children with disabilities'!$B$8:$BG$226,'[1]4. Children with disabilities'!X$1,FALSE)-E106)</f>
        <v>#VALUE!</v>
      </c>
      <c r="O106" s="20" t="e" vm="1">
        <f>IF(VLOOKUP($A106,'[1]4. Children with disabilities'!$B$8:$BG$226,'[1]4. Children with disabilities'!Y$1,FALSE)=#REF!,"",VLOOKUP($A106,'[1]4. Children with disabilities'!$B$8:$BG$226,'[1]4. Children with disabilities'!Y$1,FALSE))</f>
        <v>#VALUE!</v>
      </c>
      <c r="P106" s="20" t="e" vm="1">
        <f>IF(VLOOKUP($A106,'[1]4. Children with disabilities'!$B$8:$BG$226,'[1]4. Children with disabilities'!Z$1,FALSE)=F106,"",VLOOKUP($A106,'[1]4. Children with disabilities'!$B$8:$BG$226,'[1]4. Children with disabilities'!Z$1,FALSE)-F106)</f>
        <v>#VALUE!</v>
      </c>
      <c r="Q106" s="20" t="e" vm="1">
        <f>IF(VLOOKUP($A106,'[1]4. Children with disabilities'!$B$8:$BG$226,'[1]4. Children with disabilities'!AA$1,FALSE)=G106,"",VLOOKUP($A106,'[1]4. Children with disabilities'!$B$8:$BG$226,'[1]4. Children with disabilities'!AA$1,FALSE))</f>
        <v>#VALUE!</v>
      </c>
      <c r="R106" s="7" t="e" vm="1">
        <f>IF(VLOOKUP($A106,'[1]4. Children with disabilities'!$B$8:$BG$226,'[1]4. Children with disabilities'!AB$1,FALSE)=H106,"",VLOOKUP($A106,'[1]4. Children with disabilities'!$B$8:$BG$226,'[1]4. Children with disabilities'!AB$1,FALSE))</f>
        <v>#VALUE!</v>
      </c>
      <c r="S106" s="7" t="s">
        <v>359</v>
      </c>
      <c r="T106" s="47">
        <v>274.04753180551137</v>
      </c>
      <c r="U106" s="7">
        <v>2007</v>
      </c>
      <c r="V106" s="7" t="s">
        <v>442</v>
      </c>
      <c r="X106" s="7" t="s">
        <v>600</v>
      </c>
      <c r="Y106" s="7" t="b">
        <f t="shared" si="13"/>
        <v>0</v>
      </c>
      <c r="Z106" s="47">
        <f t="shared" si="14"/>
        <v>0</v>
      </c>
      <c r="AA106" s="20">
        <f t="shared" si="15"/>
        <v>0</v>
      </c>
      <c r="AB106" s="20">
        <f t="shared" si="16"/>
        <v>0</v>
      </c>
      <c r="AC106" s="20">
        <f t="shared" si="17"/>
        <v>0</v>
      </c>
      <c r="AD106" s="20">
        <f t="shared" si="18"/>
        <v>0</v>
      </c>
      <c r="AE106" s="7" t="b">
        <f t="shared" si="19"/>
        <v>0</v>
      </c>
      <c r="AF106" s="7" t="b">
        <f t="shared" si="20"/>
        <v>0</v>
      </c>
      <c r="AG106" s="7" t="b">
        <f t="shared" si="21"/>
        <v>1</v>
      </c>
      <c r="AH106" s="7" t="b">
        <f t="shared" si="22"/>
        <v>0</v>
      </c>
      <c r="AI106" s="7" t="s">
        <v>379</v>
      </c>
      <c r="AJ106" s="7">
        <v>47.2</v>
      </c>
      <c r="AK106" s="47">
        <f t="shared" si="23"/>
        <v>47.181842632576114</v>
      </c>
      <c r="AL106" s="47">
        <f t="shared" si="24"/>
        <v>-1.815736742388907E-2</v>
      </c>
    </row>
    <row r="107" spans="1:38" x14ac:dyDescent="0.3">
      <c r="A107" s="7" t="s">
        <v>111</v>
      </c>
      <c r="B107" s="7" t="s">
        <v>327</v>
      </c>
      <c r="C107" s="40">
        <v>27.101545406844927</v>
      </c>
      <c r="D107" s="7" t="s">
        <v>5</v>
      </c>
      <c r="E107" s="15">
        <v>2010</v>
      </c>
      <c r="F107" s="17" t="s">
        <v>442</v>
      </c>
      <c r="G107" s="18"/>
      <c r="H107" s="19" t="s">
        <v>513</v>
      </c>
      <c r="J107" s="7" t="e" vm="1">
        <f>IF(VLOOKUP($A107,'[1]4. Children with disabilities'!$B$8:$BG$226,'[1]4. Children with disabilities'!T$1,FALSE)=C107,"",VLOOKUP($A107,'[1]4. Children with disabilities'!$B$8:$BG$226,'[1]4. Children with disabilities'!T$1,FALSE)-C107)</f>
        <v>#VALUE!</v>
      </c>
      <c r="K107" s="7" t="e" vm="1">
        <f>IF(VLOOKUP($A107,'[1]4. Children with disabilities'!$B$8:$BG$226,'[1]4. Children with disabilities'!U$1,FALSE)=D107,"",VLOOKUP($A107,'[1]4. Children with disabilities'!$B$8:$BG$226,'[1]4. Children with disabilities'!U$1,FALSE))</f>
        <v>#VALUE!</v>
      </c>
      <c r="L107" s="20" t="e" vm="1">
        <f>IF(VLOOKUP($A107,'[1]4. Children with disabilities'!$B$8:$BG$226,'[1]4. Children with disabilities'!V$1,FALSE)=#REF!,"",VLOOKUP($A107,'[1]4. Children with disabilities'!$B$8:$BG$226,'[1]4. Children with disabilities'!V$1,FALSE)-#REF!)</f>
        <v>#VALUE!</v>
      </c>
      <c r="M107" s="20" t="e" vm="1">
        <f>IF(VLOOKUP($A107,'[1]4. Children with disabilities'!$B$8:$BG$226,'[1]4. Children with disabilities'!W$1,FALSE)=#REF!,"",VLOOKUP($A107,'[1]4. Children with disabilities'!$B$8:$BG$226,'[1]4. Children with disabilities'!W$1,FALSE))</f>
        <v>#VALUE!</v>
      </c>
      <c r="N107" s="20" t="e" vm="1">
        <f>IF(VLOOKUP($A107,'[1]4. Children with disabilities'!$B$8:$BG$226,'[1]4. Children with disabilities'!X$1,FALSE)=E107,"",VLOOKUP($A107,'[1]4. Children with disabilities'!$B$8:$BG$226,'[1]4. Children with disabilities'!X$1,FALSE)-E107)</f>
        <v>#VALUE!</v>
      </c>
      <c r="O107" s="20" t="e" vm="1">
        <f>IF(VLOOKUP($A107,'[1]4. Children with disabilities'!$B$8:$BG$226,'[1]4. Children with disabilities'!Y$1,FALSE)=#REF!,"",VLOOKUP($A107,'[1]4. Children with disabilities'!$B$8:$BG$226,'[1]4. Children with disabilities'!Y$1,FALSE))</f>
        <v>#VALUE!</v>
      </c>
      <c r="P107" s="20" t="e" vm="1">
        <f>IF(VLOOKUP($A107,'[1]4. Children with disabilities'!$B$8:$BG$226,'[1]4. Children with disabilities'!Z$1,FALSE)=F107,"",VLOOKUP($A107,'[1]4. Children with disabilities'!$B$8:$BG$226,'[1]4. Children with disabilities'!Z$1,FALSE)-F107)</f>
        <v>#VALUE!</v>
      </c>
      <c r="Q107" s="20" t="e" vm="1">
        <f>IF(VLOOKUP($A107,'[1]4. Children with disabilities'!$B$8:$BG$226,'[1]4. Children with disabilities'!AA$1,FALSE)=G107,"",VLOOKUP($A107,'[1]4. Children with disabilities'!$B$8:$BG$226,'[1]4. Children with disabilities'!AA$1,FALSE))</f>
        <v>#VALUE!</v>
      </c>
      <c r="R107" s="7" t="e" vm="1">
        <f>IF(VLOOKUP($A107,'[1]4. Children with disabilities'!$B$8:$BG$226,'[1]4. Children with disabilities'!AB$1,FALSE)=H107,"",VLOOKUP($A107,'[1]4. Children with disabilities'!$B$8:$BG$226,'[1]4. Children with disabilities'!AB$1,FALSE))</f>
        <v>#VALUE!</v>
      </c>
      <c r="S107" s="7" t="s">
        <v>360</v>
      </c>
      <c r="T107" s="47">
        <v>91.988365311555413</v>
      </c>
      <c r="U107" s="7">
        <v>2010</v>
      </c>
      <c r="V107" s="7" t="s">
        <v>442</v>
      </c>
      <c r="X107" s="7" t="s">
        <v>534</v>
      </c>
      <c r="Y107" s="7" t="b">
        <f t="shared" ref="Y107:Y138" si="25">Z107=T107</f>
        <v>1</v>
      </c>
      <c r="Z107" s="47">
        <f t="shared" si="14"/>
        <v>91.988365311555413</v>
      </c>
      <c r="AA107" s="20">
        <f t="shared" si="15"/>
        <v>2010</v>
      </c>
      <c r="AB107" s="20" t="str">
        <f t="shared" si="16"/>
        <v>Y0T17</v>
      </c>
      <c r="AC107" s="20">
        <f t="shared" si="17"/>
        <v>0</v>
      </c>
      <c r="AD107" s="20" t="str">
        <f t="shared" si="18"/>
        <v>Ministry of Child, Youth and Family</v>
      </c>
      <c r="AE107" s="7" t="b">
        <f t="shared" si="19"/>
        <v>1</v>
      </c>
      <c r="AF107" s="7" t="b">
        <f t="shared" si="20"/>
        <v>1</v>
      </c>
      <c r="AG107" s="7" t="b">
        <f t="shared" si="21"/>
        <v>1</v>
      </c>
      <c r="AH107" s="7" t="b">
        <f t="shared" si="22"/>
        <v>1</v>
      </c>
      <c r="AI107" s="7" t="s">
        <v>380</v>
      </c>
      <c r="AJ107" s="7">
        <v>39.4</v>
      </c>
      <c r="AK107" s="47">
        <f t="shared" si="23"/>
        <v>39.431702307732465</v>
      </c>
      <c r="AL107" s="47">
        <f t="shared" si="24"/>
        <v>3.1702307732466295E-2</v>
      </c>
    </row>
    <row r="108" spans="1:38" x14ac:dyDescent="0.3">
      <c r="A108" s="7" t="s">
        <v>101</v>
      </c>
      <c r="B108" s="7" t="s">
        <v>329</v>
      </c>
      <c r="C108" s="20" t="s">
        <v>5</v>
      </c>
      <c r="D108" s="7" t="s">
        <v>5</v>
      </c>
      <c r="E108" s="15" t="s">
        <v>5</v>
      </c>
      <c r="F108" s="17" t="s">
        <v>5</v>
      </c>
      <c r="G108" s="18" t="s">
        <v>5</v>
      </c>
      <c r="H108" s="19" t="s">
        <v>5</v>
      </c>
      <c r="J108" s="7" t="e" vm="1">
        <f>IF(VLOOKUP($A108,'[1]4. Children with disabilities'!$B$8:$BG$226,'[1]4. Children with disabilities'!T$1,FALSE)=C108,"",VLOOKUP($A108,'[1]4. Children with disabilities'!$B$8:$BG$226,'[1]4. Children with disabilities'!T$1,FALSE)-C108)</f>
        <v>#VALUE!</v>
      </c>
      <c r="K108" s="7" t="e" vm="1">
        <f>IF(VLOOKUP($A108,'[1]4. Children with disabilities'!$B$8:$BG$226,'[1]4. Children with disabilities'!U$1,FALSE)=D108,"",VLOOKUP($A108,'[1]4. Children with disabilities'!$B$8:$BG$226,'[1]4. Children with disabilities'!U$1,FALSE))</f>
        <v>#VALUE!</v>
      </c>
      <c r="L108" s="20" t="e" vm="1">
        <f>IF(VLOOKUP($A108,'[1]4. Children with disabilities'!$B$8:$BG$226,'[1]4. Children with disabilities'!V$1,FALSE)=#REF!,"",VLOOKUP($A108,'[1]4. Children with disabilities'!$B$8:$BG$226,'[1]4. Children with disabilities'!V$1,FALSE)-#REF!)</f>
        <v>#VALUE!</v>
      </c>
      <c r="M108" s="20" t="e" vm="1">
        <f>IF(VLOOKUP($A108,'[1]4. Children with disabilities'!$B$8:$BG$226,'[1]4. Children with disabilities'!W$1,FALSE)=#REF!,"",VLOOKUP($A108,'[1]4. Children with disabilities'!$B$8:$BG$226,'[1]4. Children with disabilities'!W$1,FALSE))</f>
        <v>#VALUE!</v>
      </c>
      <c r="N108" s="20" t="e" vm="1">
        <f>IF(VLOOKUP($A108,'[1]4. Children with disabilities'!$B$8:$BG$226,'[1]4. Children with disabilities'!X$1,FALSE)=E108,"",VLOOKUP($A108,'[1]4. Children with disabilities'!$B$8:$BG$226,'[1]4. Children with disabilities'!X$1,FALSE)-E108)</f>
        <v>#VALUE!</v>
      </c>
      <c r="O108" s="20" t="e" vm="1">
        <f>IF(VLOOKUP($A108,'[1]4. Children with disabilities'!$B$8:$BG$226,'[1]4. Children with disabilities'!Y$1,FALSE)=#REF!,"",VLOOKUP($A108,'[1]4. Children with disabilities'!$B$8:$BG$226,'[1]4. Children with disabilities'!Y$1,FALSE))</f>
        <v>#VALUE!</v>
      </c>
      <c r="P108" s="20" t="e" vm="1">
        <f>IF(VLOOKUP($A108,'[1]4. Children with disabilities'!$B$8:$BG$226,'[1]4. Children with disabilities'!Z$1,FALSE)=F108,"",VLOOKUP($A108,'[1]4. Children with disabilities'!$B$8:$BG$226,'[1]4. Children with disabilities'!Z$1,FALSE)-F108)</f>
        <v>#VALUE!</v>
      </c>
      <c r="Q108" s="20" t="e" vm="1">
        <f>IF(VLOOKUP($A108,'[1]4. Children with disabilities'!$B$8:$BG$226,'[1]4. Children with disabilities'!AA$1,FALSE)=G108,"",VLOOKUP($A108,'[1]4. Children with disabilities'!$B$8:$BG$226,'[1]4. Children with disabilities'!AA$1,FALSE))</f>
        <v>#VALUE!</v>
      </c>
      <c r="R108" s="7" t="e" vm="1">
        <f>IF(VLOOKUP($A108,'[1]4. Children with disabilities'!$B$8:$BG$226,'[1]4. Children with disabilities'!AB$1,FALSE)=H108,"",VLOOKUP($A108,'[1]4. Children with disabilities'!$B$8:$BG$226,'[1]4. Children with disabilities'!AB$1,FALSE))</f>
        <v>#VALUE!</v>
      </c>
      <c r="S108" s="7" t="s">
        <v>361</v>
      </c>
      <c r="T108" s="47">
        <v>104.82783943371317</v>
      </c>
      <c r="U108" s="7">
        <v>2013</v>
      </c>
      <c r="V108" s="7" t="s">
        <v>442</v>
      </c>
      <c r="X108" s="7" t="s">
        <v>535</v>
      </c>
      <c r="Y108" s="7" t="b">
        <f t="shared" si="25"/>
        <v>1</v>
      </c>
      <c r="Z108" s="47">
        <f t="shared" si="14"/>
        <v>104.82783943371317</v>
      </c>
      <c r="AA108" s="20">
        <f t="shared" si="15"/>
        <v>2013</v>
      </c>
      <c r="AB108" s="20" t="str">
        <f t="shared" si="16"/>
        <v>Y0T17</v>
      </c>
      <c r="AC108" s="20">
        <f t="shared" si="17"/>
        <v>0</v>
      </c>
      <c r="AD108" s="20" t="str">
        <f t="shared" si="18"/>
        <v>Ministry of Family, Adolescents and Children</v>
      </c>
      <c r="AE108" s="7" t="b">
        <f t="shared" si="19"/>
        <v>1</v>
      </c>
      <c r="AF108" s="7" t="b">
        <f t="shared" si="20"/>
        <v>1</v>
      </c>
      <c r="AG108" s="7" t="b">
        <f t="shared" si="21"/>
        <v>1</v>
      </c>
      <c r="AH108" s="7" t="b">
        <f t="shared" si="22"/>
        <v>1</v>
      </c>
      <c r="AI108" s="7" t="s">
        <v>381</v>
      </c>
      <c r="AJ108" s="7">
        <v>77.5</v>
      </c>
      <c r="AK108" s="47">
        <f t="shared" si="23"/>
        <v>77.536829994247285</v>
      </c>
      <c r="AL108" s="47">
        <f t="shared" si="24"/>
        <v>3.6829994247284503E-2</v>
      </c>
    </row>
    <row r="109" spans="1:38" x14ac:dyDescent="0.3">
      <c r="A109" s="7" t="s">
        <v>103</v>
      </c>
      <c r="B109" s="7" t="s">
        <v>331</v>
      </c>
      <c r="C109" s="20"/>
      <c r="E109" s="15"/>
      <c r="F109" s="17"/>
      <c r="G109" s="18"/>
      <c r="H109" s="19"/>
      <c r="J109" s="7" t="e" vm="1">
        <f>IF(VLOOKUP($A109,'[1]4. Children with disabilities'!$B$8:$BG$226,'[1]4. Children with disabilities'!T$1,FALSE)=C109,"",VLOOKUP($A109,'[1]4. Children with disabilities'!$B$8:$BG$226,'[1]4. Children with disabilities'!T$1,FALSE)-C109)</f>
        <v>#VALUE!</v>
      </c>
      <c r="K109" s="7" t="e" vm="1">
        <f>IF(VLOOKUP($A109,'[1]4. Children with disabilities'!$B$8:$BG$226,'[1]4. Children with disabilities'!U$1,FALSE)=D109,"",VLOOKUP($A109,'[1]4. Children with disabilities'!$B$8:$BG$226,'[1]4. Children with disabilities'!U$1,FALSE))</f>
        <v>#VALUE!</v>
      </c>
      <c r="L109" s="20" t="e" vm="1">
        <f>IF(VLOOKUP($A109,'[1]4. Children with disabilities'!$B$8:$BG$226,'[1]4. Children with disabilities'!V$1,FALSE)=#REF!,"",VLOOKUP($A109,'[1]4. Children with disabilities'!$B$8:$BG$226,'[1]4. Children with disabilities'!V$1,FALSE)-#REF!)</f>
        <v>#VALUE!</v>
      </c>
      <c r="M109" s="20" t="e" vm="1">
        <f>IF(VLOOKUP($A109,'[1]4. Children with disabilities'!$B$8:$BG$226,'[1]4. Children with disabilities'!W$1,FALSE)=#REF!,"",VLOOKUP($A109,'[1]4. Children with disabilities'!$B$8:$BG$226,'[1]4. Children with disabilities'!W$1,FALSE))</f>
        <v>#VALUE!</v>
      </c>
      <c r="N109" s="20" t="e" vm="1">
        <f>IF(VLOOKUP($A109,'[1]4. Children with disabilities'!$B$8:$BG$226,'[1]4. Children with disabilities'!X$1,FALSE)=E109,"",VLOOKUP($A109,'[1]4. Children with disabilities'!$B$8:$BG$226,'[1]4. Children with disabilities'!X$1,FALSE)-E109)</f>
        <v>#VALUE!</v>
      </c>
      <c r="O109" s="20" t="e" vm="1">
        <f>IF(VLOOKUP($A109,'[1]4. Children with disabilities'!$B$8:$BG$226,'[1]4. Children with disabilities'!Y$1,FALSE)=#REF!,"",VLOOKUP($A109,'[1]4. Children with disabilities'!$B$8:$BG$226,'[1]4. Children with disabilities'!Y$1,FALSE))</f>
        <v>#VALUE!</v>
      </c>
      <c r="P109" s="20" t="e" vm="1">
        <f>IF(VLOOKUP($A109,'[1]4. Children with disabilities'!$B$8:$BG$226,'[1]4. Children with disabilities'!Z$1,FALSE)=F109,"",VLOOKUP($A109,'[1]4. Children with disabilities'!$B$8:$BG$226,'[1]4. Children with disabilities'!Z$1,FALSE)-F109)</f>
        <v>#VALUE!</v>
      </c>
      <c r="Q109" s="20" t="e" vm="1">
        <f>IF(VLOOKUP($A109,'[1]4. Children with disabilities'!$B$8:$BG$226,'[1]4. Children with disabilities'!AA$1,FALSE)=G109,"",VLOOKUP($A109,'[1]4. Children with disabilities'!$B$8:$BG$226,'[1]4. Children with disabilities'!AA$1,FALSE))</f>
        <v>#VALUE!</v>
      </c>
      <c r="R109" s="7" t="e" vm="1">
        <f>IF(VLOOKUP($A109,'[1]4. Children with disabilities'!$B$8:$BG$226,'[1]4. Children with disabilities'!AB$1,FALSE)=H109,"",VLOOKUP($A109,'[1]4. Children with disabilities'!$B$8:$BG$226,'[1]4. Children with disabilities'!AB$1,FALSE))</f>
        <v>#VALUE!</v>
      </c>
      <c r="S109" s="7" t="s">
        <v>362</v>
      </c>
      <c r="T109" s="47">
        <v>17.056146715349652</v>
      </c>
      <c r="U109" s="7">
        <v>2012</v>
      </c>
      <c r="V109" s="7" t="s">
        <v>442</v>
      </c>
      <c r="X109" s="7" t="s">
        <v>536</v>
      </c>
      <c r="Y109" s="7" t="b">
        <f t="shared" si="25"/>
        <v>1</v>
      </c>
      <c r="Z109" s="47">
        <f t="shared" si="14"/>
        <v>17.056146715349652</v>
      </c>
      <c r="AA109" s="20">
        <f t="shared" si="15"/>
        <v>2012</v>
      </c>
      <c r="AB109" s="20" t="str">
        <f t="shared" si="16"/>
        <v>Y0T17</v>
      </c>
      <c r="AC109" s="20">
        <f t="shared" si="17"/>
        <v>0</v>
      </c>
      <c r="AD109" s="20" t="str">
        <f t="shared" si="18"/>
        <v>Direction de la protection de l'enfant</v>
      </c>
      <c r="AE109" s="7" t="b">
        <f t="shared" si="19"/>
        <v>1</v>
      </c>
      <c r="AF109" s="7" t="b">
        <f t="shared" si="20"/>
        <v>1</v>
      </c>
      <c r="AG109" s="7" t="b">
        <f t="shared" si="21"/>
        <v>1</v>
      </c>
      <c r="AH109" s="7" t="b">
        <f t="shared" si="22"/>
        <v>1</v>
      </c>
      <c r="AI109" s="7" t="s">
        <v>382</v>
      </c>
      <c r="AJ109" s="7">
        <v>119.6</v>
      </c>
      <c r="AK109" s="47">
        <f t="shared" si="23"/>
        <v>119.63766877456843</v>
      </c>
      <c r="AL109" s="47">
        <f t="shared" si="24"/>
        <v>3.7668774568430763E-2</v>
      </c>
    </row>
    <row r="110" spans="1:38" x14ac:dyDescent="0.3">
      <c r="A110" s="7" t="s">
        <v>105</v>
      </c>
      <c r="B110" s="7" t="s">
        <v>333</v>
      </c>
      <c r="C110" s="20">
        <v>183.82199264416971</v>
      </c>
      <c r="D110" s="7" t="s">
        <v>5</v>
      </c>
      <c r="E110" s="15">
        <v>2012</v>
      </c>
      <c r="F110" s="17" t="s">
        <v>442</v>
      </c>
      <c r="G110" s="18"/>
      <c r="H110" s="19" t="s">
        <v>515</v>
      </c>
      <c r="J110" s="7" t="e" vm="1">
        <f>IF(VLOOKUP($A110,'[1]4. Children with disabilities'!$B$8:$BG$226,'[1]4. Children with disabilities'!T$1,FALSE)=C110,"",VLOOKUP($A110,'[1]4. Children with disabilities'!$B$8:$BG$226,'[1]4. Children with disabilities'!T$1,FALSE)-C110)</f>
        <v>#VALUE!</v>
      </c>
      <c r="K110" s="7" t="e" vm="1">
        <f>IF(VLOOKUP($A110,'[1]4. Children with disabilities'!$B$8:$BG$226,'[1]4. Children with disabilities'!U$1,FALSE)=D110,"",VLOOKUP($A110,'[1]4. Children with disabilities'!$B$8:$BG$226,'[1]4. Children with disabilities'!U$1,FALSE))</f>
        <v>#VALUE!</v>
      </c>
      <c r="L110" s="20" t="e" vm="1">
        <f>IF(VLOOKUP($A110,'[1]4. Children with disabilities'!$B$8:$BG$226,'[1]4. Children with disabilities'!V$1,FALSE)=#REF!,"",VLOOKUP($A110,'[1]4. Children with disabilities'!$B$8:$BG$226,'[1]4. Children with disabilities'!V$1,FALSE)-#REF!)</f>
        <v>#VALUE!</v>
      </c>
      <c r="M110" s="20" t="e" vm="1">
        <f>IF(VLOOKUP($A110,'[1]4. Children with disabilities'!$B$8:$BG$226,'[1]4. Children with disabilities'!W$1,FALSE)=#REF!,"",VLOOKUP($A110,'[1]4. Children with disabilities'!$B$8:$BG$226,'[1]4. Children with disabilities'!W$1,FALSE))</f>
        <v>#VALUE!</v>
      </c>
      <c r="N110" s="20" t="e" vm="1">
        <f>IF(VLOOKUP($A110,'[1]4. Children with disabilities'!$B$8:$BG$226,'[1]4. Children with disabilities'!X$1,FALSE)=E110,"",VLOOKUP($A110,'[1]4. Children with disabilities'!$B$8:$BG$226,'[1]4. Children with disabilities'!X$1,FALSE)-E110)</f>
        <v>#VALUE!</v>
      </c>
      <c r="O110" s="20" t="e" vm="1">
        <f>IF(VLOOKUP($A110,'[1]4. Children with disabilities'!$B$8:$BG$226,'[1]4. Children with disabilities'!Y$1,FALSE)=#REF!,"",VLOOKUP($A110,'[1]4. Children with disabilities'!$B$8:$BG$226,'[1]4. Children with disabilities'!Y$1,FALSE))</f>
        <v>#VALUE!</v>
      </c>
      <c r="P110" s="20" t="e" vm="1">
        <f>IF(VLOOKUP($A110,'[1]4. Children with disabilities'!$B$8:$BG$226,'[1]4. Children with disabilities'!Z$1,FALSE)=F110,"",VLOOKUP($A110,'[1]4. Children with disabilities'!$B$8:$BG$226,'[1]4. Children with disabilities'!Z$1,FALSE)-F110)</f>
        <v>#VALUE!</v>
      </c>
      <c r="Q110" s="20" t="e" vm="1">
        <f>IF(VLOOKUP($A110,'[1]4. Children with disabilities'!$B$8:$BG$226,'[1]4. Children with disabilities'!AA$1,FALSE)=G110,"",VLOOKUP($A110,'[1]4. Children with disabilities'!$B$8:$BG$226,'[1]4. Children with disabilities'!AA$1,FALSE))</f>
        <v>#VALUE!</v>
      </c>
      <c r="R110" s="7" t="e" vm="1">
        <f>IF(VLOOKUP($A110,'[1]4. Children with disabilities'!$B$8:$BG$226,'[1]4. Children with disabilities'!AB$1,FALSE)=H110,"",VLOOKUP($A110,'[1]4. Children with disabilities'!$B$8:$BG$226,'[1]4. Children with disabilities'!AB$1,FALSE))</f>
        <v>#VALUE!</v>
      </c>
      <c r="S110" s="7" t="s">
        <v>364</v>
      </c>
      <c r="T110" s="47">
        <v>25.514419291816914</v>
      </c>
      <c r="U110" s="7">
        <v>2020</v>
      </c>
      <c r="V110" s="7" t="s">
        <v>442</v>
      </c>
      <c r="X110" s="7" t="s">
        <v>511</v>
      </c>
      <c r="Y110" s="7" t="b">
        <f t="shared" si="25"/>
        <v>1</v>
      </c>
      <c r="Z110" s="47">
        <f t="shared" si="14"/>
        <v>25.514419291816914</v>
      </c>
      <c r="AA110" s="20">
        <f t="shared" si="15"/>
        <v>2020</v>
      </c>
      <c r="AB110" s="20" t="str">
        <f t="shared" si="16"/>
        <v>Y0T17</v>
      </c>
      <c r="AC110" s="20">
        <f t="shared" si="17"/>
        <v>0</v>
      </c>
      <c r="AD110" s="20" t="str">
        <f t="shared" si="18"/>
        <v>TransMonEE</v>
      </c>
      <c r="AE110" s="7" t="b">
        <f t="shared" si="19"/>
        <v>1</v>
      </c>
      <c r="AF110" s="7" t="b">
        <f t="shared" si="20"/>
        <v>1</v>
      </c>
      <c r="AG110" s="7" t="b">
        <f t="shared" si="21"/>
        <v>1</v>
      </c>
      <c r="AH110" s="7" t="b">
        <f t="shared" si="22"/>
        <v>1</v>
      </c>
      <c r="AI110" s="7" t="s">
        <v>387</v>
      </c>
      <c r="AJ110" s="7">
        <v>113.6</v>
      </c>
      <c r="AK110" s="47">
        <f t="shared" si="23"/>
        <v>113.6275711965407</v>
      </c>
      <c r="AL110" s="47">
        <f t="shared" si="24"/>
        <v>2.75711965407055E-2</v>
      </c>
    </row>
    <row r="111" spans="1:38" x14ac:dyDescent="0.3">
      <c r="A111" s="7" t="s">
        <v>119</v>
      </c>
      <c r="B111" s="7" t="s">
        <v>334</v>
      </c>
      <c r="C111" s="40" t="s">
        <v>5</v>
      </c>
      <c r="D111" s="7" t="s">
        <v>5</v>
      </c>
      <c r="E111" s="15" t="s">
        <v>5</v>
      </c>
      <c r="F111" s="17" t="s">
        <v>5</v>
      </c>
      <c r="G111" s="18" t="s">
        <v>5</v>
      </c>
      <c r="H111" s="19" t="s">
        <v>5</v>
      </c>
      <c r="J111" s="7" t="e" vm="1">
        <f>IF(VLOOKUP($A111,'[1]4. Children with disabilities'!$B$8:$BG$226,'[1]4. Children with disabilities'!T$1,FALSE)=C111,"",VLOOKUP($A111,'[1]4. Children with disabilities'!$B$8:$BG$226,'[1]4. Children with disabilities'!T$1,FALSE)-C111)</f>
        <v>#VALUE!</v>
      </c>
      <c r="K111" s="7" t="e" vm="1">
        <f>IF(VLOOKUP($A111,'[1]4. Children with disabilities'!$B$8:$BG$226,'[1]4. Children with disabilities'!U$1,FALSE)=D111,"",VLOOKUP($A111,'[1]4. Children with disabilities'!$B$8:$BG$226,'[1]4. Children with disabilities'!U$1,FALSE))</f>
        <v>#VALUE!</v>
      </c>
      <c r="L111" s="20" t="e" vm="1">
        <f>IF(VLOOKUP($A111,'[1]4. Children with disabilities'!$B$8:$BG$226,'[1]4. Children with disabilities'!V$1,FALSE)=#REF!,"",VLOOKUP($A111,'[1]4. Children with disabilities'!$B$8:$BG$226,'[1]4. Children with disabilities'!V$1,FALSE)-#REF!)</f>
        <v>#VALUE!</v>
      </c>
      <c r="M111" s="20" t="e" vm="1">
        <f>IF(VLOOKUP($A111,'[1]4. Children with disabilities'!$B$8:$BG$226,'[1]4. Children with disabilities'!W$1,FALSE)=#REF!,"",VLOOKUP($A111,'[1]4. Children with disabilities'!$B$8:$BG$226,'[1]4. Children with disabilities'!W$1,FALSE))</f>
        <v>#VALUE!</v>
      </c>
      <c r="N111" s="20" t="e" vm="1">
        <f>IF(VLOOKUP($A111,'[1]4. Children with disabilities'!$B$8:$BG$226,'[1]4. Children with disabilities'!X$1,FALSE)=E111,"",VLOOKUP($A111,'[1]4. Children with disabilities'!$B$8:$BG$226,'[1]4. Children with disabilities'!X$1,FALSE)-E111)</f>
        <v>#VALUE!</v>
      </c>
      <c r="O111" s="20" t="e" vm="1">
        <f>IF(VLOOKUP($A111,'[1]4. Children with disabilities'!$B$8:$BG$226,'[1]4. Children with disabilities'!Y$1,FALSE)=#REF!,"",VLOOKUP($A111,'[1]4. Children with disabilities'!$B$8:$BG$226,'[1]4. Children with disabilities'!Y$1,FALSE))</f>
        <v>#VALUE!</v>
      </c>
      <c r="P111" s="20" t="e" vm="1">
        <f>IF(VLOOKUP($A111,'[1]4. Children with disabilities'!$B$8:$BG$226,'[1]4. Children with disabilities'!Z$1,FALSE)=F111,"",VLOOKUP($A111,'[1]4. Children with disabilities'!$B$8:$BG$226,'[1]4. Children with disabilities'!Z$1,FALSE)-F111)</f>
        <v>#VALUE!</v>
      </c>
      <c r="Q111" s="20" t="e" vm="1">
        <f>IF(VLOOKUP($A111,'[1]4. Children with disabilities'!$B$8:$BG$226,'[1]4. Children with disabilities'!AA$1,FALSE)=G111,"",VLOOKUP($A111,'[1]4. Children with disabilities'!$B$8:$BG$226,'[1]4. Children with disabilities'!AA$1,FALSE))</f>
        <v>#VALUE!</v>
      </c>
      <c r="R111" s="7" t="e" vm="1">
        <f>IF(VLOOKUP($A111,'[1]4. Children with disabilities'!$B$8:$BG$226,'[1]4. Children with disabilities'!AB$1,FALSE)=H111,"",VLOOKUP($A111,'[1]4. Children with disabilities'!$B$8:$BG$226,'[1]4. Children with disabilities'!AB$1,FALSE))</f>
        <v>#VALUE!</v>
      </c>
      <c r="S111" s="7" t="s">
        <v>366</v>
      </c>
      <c r="T111" s="47">
        <v>13.439041260676051</v>
      </c>
      <c r="U111" s="7">
        <v>2015</v>
      </c>
      <c r="V111" s="7" t="s">
        <v>442</v>
      </c>
      <c r="X111" s="7" t="s">
        <v>537</v>
      </c>
      <c r="Y111" s="7" t="b">
        <f t="shared" si="25"/>
        <v>1</v>
      </c>
      <c r="Z111" s="47">
        <f t="shared" si="14"/>
        <v>13.439041260676051</v>
      </c>
      <c r="AA111" s="20">
        <f t="shared" si="15"/>
        <v>2015</v>
      </c>
      <c r="AB111" s="20" t="str">
        <f t="shared" si="16"/>
        <v>Y0T17</v>
      </c>
      <c r="AC111" s="20">
        <f t="shared" si="17"/>
        <v>0</v>
      </c>
      <c r="AD111" s="20" t="str">
        <f t="shared" si="18"/>
        <v>Ministry of Social Development, Social Indicators Report 2016</v>
      </c>
      <c r="AE111" s="7" t="b">
        <f t="shared" si="19"/>
        <v>1</v>
      </c>
      <c r="AF111" s="7" t="b">
        <f t="shared" si="20"/>
        <v>1</v>
      </c>
      <c r="AG111" s="7" t="b">
        <f t="shared" si="21"/>
        <v>1</v>
      </c>
      <c r="AH111" s="7" t="b">
        <f t="shared" si="22"/>
        <v>1</v>
      </c>
      <c r="AI111" s="7" t="s">
        <v>388</v>
      </c>
      <c r="AJ111" s="7">
        <v>39.299999999999997</v>
      </c>
      <c r="AK111" s="47">
        <f t="shared" si="23"/>
        <v>39.307055434473376</v>
      </c>
      <c r="AL111" s="47">
        <f t="shared" si="24"/>
        <v>7.0554344733793073E-3</v>
      </c>
    </row>
    <row r="112" spans="1:38" x14ac:dyDescent="0.3">
      <c r="A112" s="7" t="s">
        <v>154</v>
      </c>
      <c r="B112" s="7" t="s">
        <v>381</v>
      </c>
      <c r="C112" s="20">
        <v>77.536829994247285</v>
      </c>
      <c r="D112" s="7" t="s">
        <v>5</v>
      </c>
      <c r="E112" s="15">
        <v>2021</v>
      </c>
      <c r="F112" s="17" t="s">
        <v>442</v>
      </c>
      <c r="G112" s="18"/>
      <c r="H112" s="19" t="s">
        <v>547</v>
      </c>
      <c r="J112" s="7" t="e" vm="1">
        <f>IF(VLOOKUP($A112,'[1]4. Children with disabilities'!$B$8:$BG$226,'[1]4. Children with disabilities'!T$1,FALSE)=C112,"",VLOOKUP($A112,'[1]4. Children with disabilities'!$B$8:$BG$226,'[1]4. Children with disabilities'!T$1,FALSE)-C112)</f>
        <v>#VALUE!</v>
      </c>
      <c r="K112" s="7" t="e" vm="1">
        <f>IF(VLOOKUP($A112,'[1]4. Children with disabilities'!$B$8:$BG$226,'[1]4. Children with disabilities'!U$1,FALSE)=D112,"",VLOOKUP($A112,'[1]4. Children with disabilities'!$B$8:$BG$226,'[1]4. Children with disabilities'!U$1,FALSE))</f>
        <v>#VALUE!</v>
      </c>
      <c r="L112" s="20" t="e" vm="1">
        <f>IF(VLOOKUP($A112,'[1]4. Children with disabilities'!$B$8:$BG$226,'[1]4. Children with disabilities'!V$1,FALSE)=#REF!,"",VLOOKUP($A112,'[1]4. Children with disabilities'!$B$8:$BG$226,'[1]4. Children with disabilities'!V$1,FALSE)-#REF!)</f>
        <v>#VALUE!</v>
      </c>
      <c r="M112" s="20" t="e" vm="1">
        <f>IF(VLOOKUP($A112,'[1]4. Children with disabilities'!$B$8:$BG$226,'[1]4. Children with disabilities'!W$1,FALSE)=#REF!,"",VLOOKUP($A112,'[1]4. Children with disabilities'!$B$8:$BG$226,'[1]4. Children with disabilities'!W$1,FALSE))</f>
        <v>#VALUE!</v>
      </c>
      <c r="N112" s="20" t="e" vm="1">
        <f>IF(VLOOKUP($A112,'[1]4. Children with disabilities'!$B$8:$BG$226,'[1]4. Children with disabilities'!X$1,FALSE)=E112,"",VLOOKUP($A112,'[1]4. Children with disabilities'!$B$8:$BG$226,'[1]4. Children with disabilities'!X$1,FALSE)-E112)</f>
        <v>#VALUE!</v>
      </c>
      <c r="O112" s="20" t="e" vm="1">
        <f>IF(VLOOKUP($A112,'[1]4. Children with disabilities'!$B$8:$BG$226,'[1]4. Children with disabilities'!Y$1,FALSE)=#REF!,"",VLOOKUP($A112,'[1]4. Children with disabilities'!$B$8:$BG$226,'[1]4. Children with disabilities'!Y$1,FALSE))</f>
        <v>#VALUE!</v>
      </c>
      <c r="P112" s="20" t="e" vm="1">
        <f>IF(VLOOKUP($A112,'[1]4. Children with disabilities'!$B$8:$BG$226,'[1]4. Children with disabilities'!Z$1,FALSE)=F112,"",VLOOKUP($A112,'[1]4. Children with disabilities'!$B$8:$BG$226,'[1]4. Children with disabilities'!Z$1,FALSE)-F112)</f>
        <v>#VALUE!</v>
      </c>
      <c r="Q112" s="20" t="e" vm="1">
        <f>IF(VLOOKUP($A112,'[1]4. Children with disabilities'!$B$8:$BG$226,'[1]4. Children with disabilities'!AA$1,FALSE)=G112,"",VLOOKUP($A112,'[1]4. Children with disabilities'!$B$8:$BG$226,'[1]4. Children with disabilities'!AA$1,FALSE))</f>
        <v>#VALUE!</v>
      </c>
      <c r="R112" s="7" t="e" vm="1">
        <f>IF(VLOOKUP($A112,'[1]4. Children with disabilities'!$B$8:$BG$226,'[1]4. Children with disabilities'!AB$1,FALSE)=H112,"",VLOOKUP($A112,'[1]4. Children with disabilities'!$B$8:$BG$226,'[1]4. Children with disabilities'!AB$1,FALSE))</f>
        <v>#VALUE!</v>
      </c>
      <c r="S112" s="7" t="s">
        <v>367</v>
      </c>
      <c r="T112" s="47">
        <v>3.0503427713934061</v>
      </c>
      <c r="U112" s="7">
        <v>2007</v>
      </c>
      <c r="V112" s="7" t="s">
        <v>442</v>
      </c>
      <c r="X112" s="7" t="s">
        <v>601</v>
      </c>
      <c r="Y112" s="7" t="b">
        <f t="shared" si="25"/>
        <v>0</v>
      </c>
      <c r="Z112" s="47">
        <f t="shared" si="14"/>
        <v>0</v>
      </c>
      <c r="AA112" s="20">
        <f t="shared" si="15"/>
        <v>0</v>
      </c>
      <c r="AB112" s="20">
        <f t="shared" si="16"/>
        <v>0</v>
      </c>
      <c r="AC112" s="20">
        <f t="shared" si="17"/>
        <v>0</v>
      </c>
      <c r="AD112" s="20">
        <f t="shared" si="18"/>
        <v>0</v>
      </c>
      <c r="AE112" s="7" t="b">
        <f t="shared" si="19"/>
        <v>0</v>
      </c>
      <c r="AF112" s="7" t="b">
        <f t="shared" si="20"/>
        <v>0</v>
      </c>
      <c r="AG112" s="7" t="b">
        <f t="shared" si="21"/>
        <v>1</v>
      </c>
      <c r="AH112" s="7" t="b">
        <f t="shared" si="22"/>
        <v>0</v>
      </c>
      <c r="AI112" s="7" t="s">
        <v>390</v>
      </c>
      <c r="AJ112" s="7">
        <v>58.6</v>
      </c>
      <c r="AK112" s="47">
        <f t="shared" si="23"/>
        <v>58.569497131906068</v>
      </c>
      <c r="AL112" s="47">
        <f t="shared" si="24"/>
        <v>-3.0502868093932989E-2</v>
      </c>
    </row>
    <row r="113" spans="1:38" x14ac:dyDescent="0.3">
      <c r="A113" s="7" t="s">
        <v>106</v>
      </c>
      <c r="B113" s="7" t="s">
        <v>433</v>
      </c>
      <c r="C113" s="40" t="s">
        <v>5</v>
      </c>
      <c r="D113" s="7" t="s">
        <v>5</v>
      </c>
      <c r="E113" s="15" t="s">
        <v>5</v>
      </c>
      <c r="F113" s="15" t="s">
        <v>5</v>
      </c>
      <c r="G113" s="16" t="s">
        <v>5</v>
      </c>
      <c r="H113" s="19" t="s">
        <v>5</v>
      </c>
      <c r="J113" s="7" t="e" vm="1">
        <f>IF(VLOOKUP($A113,'[1]4. Children with disabilities'!$B$8:$BG$226,'[1]4. Children with disabilities'!T$1,FALSE)=C113,"",VLOOKUP($A113,'[1]4. Children with disabilities'!$B$8:$BG$226,'[1]4. Children with disabilities'!T$1,FALSE)-C113)</f>
        <v>#VALUE!</v>
      </c>
      <c r="K113" s="7" t="e" vm="1">
        <f>IF(VLOOKUP($A113,'[1]4. Children with disabilities'!$B$8:$BG$226,'[1]4. Children with disabilities'!U$1,FALSE)=D113,"",VLOOKUP($A113,'[1]4. Children with disabilities'!$B$8:$BG$226,'[1]4. Children with disabilities'!U$1,FALSE))</f>
        <v>#VALUE!</v>
      </c>
      <c r="L113" s="20" t="e" vm="1">
        <f>IF(VLOOKUP($A113,'[1]4. Children with disabilities'!$B$8:$BG$226,'[1]4. Children with disabilities'!V$1,FALSE)=#REF!,"",VLOOKUP($A113,'[1]4. Children with disabilities'!$B$8:$BG$226,'[1]4. Children with disabilities'!V$1,FALSE)-#REF!)</f>
        <v>#VALUE!</v>
      </c>
      <c r="M113" s="20" t="e" vm="1">
        <f>IF(VLOOKUP($A113,'[1]4. Children with disabilities'!$B$8:$BG$226,'[1]4. Children with disabilities'!W$1,FALSE)=#REF!,"",VLOOKUP($A113,'[1]4. Children with disabilities'!$B$8:$BG$226,'[1]4. Children with disabilities'!W$1,FALSE))</f>
        <v>#VALUE!</v>
      </c>
      <c r="N113" s="20" t="e" vm="1">
        <f>IF(VLOOKUP($A113,'[1]4. Children with disabilities'!$B$8:$BG$226,'[1]4. Children with disabilities'!X$1,FALSE)=E113,"",VLOOKUP($A113,'[1]4. Children with disabilities'!$B$8:$BG$226,'[1]4. Children with disabilities'!X$1,FALSE)-E113)</f>
        <v>#VALUE!</v>
      </c>
      <c r="O113" s="20" t="e" vm="1">
        <f>IF(VLOOKUP($A113,'[1]4. Children with disabilities'!$B$8:$BG$226,'[1]4. Children with disabilities'!Y$1,FALSE)=#REF!,"",VLOOKUP($A113,'[1]4. Children with disabilities'!$B$8:$BG$226,'[1]4. Children with disabilities'!Y$1,FALSE))</f>
        <v>#VALUE!</v>
      </c>
      <c r="P113" s="20" t="e" vm="1">
        <f>IF(VLOOKUP($A113,'[1]4. Children with disabilities'!$B$8:$BG$226,'[1]4. Children with disabilities'!Z$1,FALSE)=F113,"",VLOOKUP($A113,'[1]4. Children with disabilities'!$B$8:$BG$226,'[1]4. Children with disabilities'!Z$1,FALSE)-F113)</f>
        <v>#VALUE!</v>
      </c>
      <c r="Q113" s="20" t="e" vm="1">
        <f>IF(VLOOKUP($A113,'[1]4. Children with disabilities'!$B$8:$BG$226,'[1]4. Children with disabilities'!AA$1,FALSE)=G113,"",VLOOKUP($A113,'[1]4. Children with disabilities'!$B$8:$BG$226,'[1]4. Children with disabilities'!AA$1,FALSE))</f>
        <v>#VALUE!</v>
      </c>
      <c r="R113" s="7" t="e" vm="1">
        <f>IF(VLOOKUP($A113,'[1]4. Children with disabilities'!$B$8:$BG$226,'[1]4. Children with disabilities'!AB$1,FALSE)=H113,"",VLOOKUP($A113,'[1]4. Children with disabilities'!$B$8:$BG$226,'[1]4. Children with disabilities'!AB$1,FALSE))</f>
        <v>#VALUE!</v>
      </c>
      <c r="S113" s="7" t="s">
        <v>369</v>
      </c>
      <c r="T113" s="47">
        <v>79.365485742374517</v>
      </c>
      <c r="U113" s="7">
        <v>2021</v>
      </c>
      <c r="V113" s="7" t="s">
        <v>442</v>
      </c>
      <c r="X113" s="7" t="s">
        <v>538</v>
      </c>
      <c r="Y113" s="7" t="b">
        <f t="shared" si="25"/>
        <v>1</v>
      </c>
      <c r="Z113" s="47">
        <f t="shared" si="14"/>
        <v>79.365485742374517</v>
      </c>
      <c r="AA113" s="20">
        <f t="shared" si="15"/>
        <v>2021</v>
      </c>
      <c r="AB113" s="20" t="str">
        <f t="shared" si="16"/>
        <v>Y0T17</v>
      </c>
      <c r="AC113" s="20">
        <f t="shared" si="17"/>
        <v>0</v>
      </c>
      <c r="AD113" s="20" t="str">
        <f t="shared" si="18"/>
        <v>Estadisticas de la Secretaria Nacional de Ninez, Adolescencia y Familia</v>
      </c>
      <c r="AE113" s="7" t="b">
        <f t="shared" si="19"/>
        <v>1</v>
      </c>
      <c r="AF113" s="7" t="b">
        <f t="shared" si="20"/>
        <v>1</v>
      </c>
      <c r="AG113" s="7" t="b">
        <f t="shared" si="21"/>
        <v>1</v>
      </c>
      <c r="AH113" s="7" t="b">
        <f t="shared" si="22"/>
        <v>1</v>
      </c>
      <c r="AI113" s="7" t="s">
        <v>396</v>
      </c>
      <c r="AJ113" s="7">
        <v>71.7</v>
      </c>
      <c r="AK113" s="47">
        <f t="shared" si="23"/>
        <v>71.694333430809607</v>
      </c>
      <c r="AL113" s="47">
        <f t="shared" si="24"/>
        <v>-5.6665691903958759E-3</v>
      </c>
    </row>
    <row r="114" spans="1:38" x14ac:dyDescent="0.3">
      <c r="A114" s="7" t="s">
        <v>172</v>
      </c>
      <c r="B114" s="7" t="s">
        <v>399</v>
      </c>
      <c r="C114" s="40">
        <v>165.2066571267712</v>
      </c>
      <c r="D114" s="7" t="s">
        <v>5</v>
      </c>
      <c r="E114" s="15">
        <v>2019</v>
      </c>
      <c r="F114" s="17" t="s">
        <v>442</v>
      </c>
      <c r="G114" s="18"/>
      <c r="H114" s="19" t="s">
        <v>553</v>
      </c>
      <c r="J114" s="7" t="e" vm="1">
        <f>IF(VLOOKUP($A114,'[1]4. Children with disabilities'!$B$8:$BG$226,'[1]4. Children with disabilities'!T$1,FALSE)=C114,"",VLOOKUP($A114,'[1]4. Children with disabilities'!$B$8:$BG$226,'[1]4. Children with disabilities'!T$1,FALSE)-C114)</f>
        <v>#VALUE!</v>
      </c>
      <c r="K114" s="7" t="e" vm="1">
        <f>IF(VLOOKUP($A114,'[1]4. Children with disabilities'!$B$8:$BG$226,'[1]4. Children with disabilities'!U$1,FALSE)=D114,"",VLOOKUP($A114,'[1]4. Children with disabilities'!$B$8:$BG$226,'[1]4. Children with disabilities'!U$1,FALSE))</f>
        <v>#VALUE!</v>
      </c>
      <c r="L114" s="20" t="e" vm="1">
        <f>IF(VLOOKUP($A114,'[1]4. Children with disabilities'!$B$8:$BG$226,'[1]4. Children with disabilities'!V$1,FALSE)=#REF!,"",VLOOKUP($A114,'[1]4. Children with disabilities'!$B$8:$BG$226,'[1]4. Children with disabilities'!V$1,FALSE)-#REF!)</f>
        <v>#VALUE!</v>
      </c>
      <c r="M114" s="20" t="e" vm="1">
        <f>IF(VLOOKUP($A114,'[1]4. Children with disabilities'!$B$8:$BG$226,'[1]4. Children with disabilities'!W$1,FALSE)=#REF!,"",VLOOKUP($A114,'[1]4. Children with disabilities'!$B$8:$BG$226,'[1]4. Children with disabilities'!W$1,FALSE))</f>
        <v>#VALUE!</v>
      </c>
      <c r="N114" s="20" t="e" vm="1">
        <f>IF(VLOOKUP($A114,'[1]4. Children with disabilities'!$B$8:$BG$226,'[1]4. Children with disabilities'!X$1,FALSE)=E114,"",VLOOKUP($A114,'[1]4. Children with disabilities'!$B$8:$BG$226,'[1]4. Children with disabilities'!X$1,FALSE)-E114)</f>
        <v>#VALUE!</v>
      </c>
      <c r="O114" s="20" t="e" vm="1">
        <f>IF(VLOOKUP($A114,'[1]4. Children with disabilities'!$B$8:$BG$226,'[1]4. Children with disabilities'!Y$1,FALSE)=#REF!,"",VLOOKUP($A114,'[1]4. Children with disabilities'!$B$8:$BG$226,'[1]4. Children with disabilities'!Y$1,FALSE))</f>
        <v>#VALUE!</v>
      </c>
      <c r="P114" s="20" t="e" vm="1">
        <f>IF(VLOOKUP($A114,'[1]4. Children with disabilities'!$B$8:$BG$226,'[1]4. Children with disabilities'!Z$1,FALSE)=F114,"",VLOOKUP($A114,'[1]4. Children with disabilities'!$B$8:$BG$226,'[1]4. Children with disabilities'!Z$1,FALSE)-F114)</f>
        <v>#VALUE!</v>
      </c>
      <c r="Q114" s="20" t="e" vm="1">
        <f>IF(VLOOKUP($A114,'[1]4. Children with disabilities'!$B$8:$BG$226,'[1]4. Children with disabilities'!AA$1,FALSE)=G114,"",VLOOKUP($A114,'[1]4. Children with disabilities'!$B$8:$BG$226,'[1]4. Children with disabilities'!AA$1,FALSE))</f>
        <v>#VALUE!</v>
      </c>
      <c r="R114" s="7" t="e" vm="1">
        <f>IF(VLOOKUP($A114,'[1]4. Children with disabilities'!$B$8:$BG$226,'[1]4. Children with disabilities'!AB$1,FALSE)=H114,"",VLOOKUP($A114,'[1]4. Children with disabilities'!$B$8:$BG$226,'[1]4. Children with disabilities'!AB$1,FALSE))</f>
        <v>#VALUE!</v>
      </c>
      <c r="S114" s="7" t="s">
        <v>371</v>
      </c>
      <c r="T114" s="47">
        <v>67.825556572125663</v>
      </c>
      <c r="U114" s="7">
        <v>2013</v>
      </c>
      <c r="V114" s="7" t="s">
        <v>442</v>
      </c>
      <c r="X114" s="7" t="s">
        <v>539</v>
      </c>
      <c r="Y114" s="7" t="b">
        <f t="shared" si="25"/>
        <v>1</v>
      </c>
      <c r="Z114" s="47">
        <f t="shared" si="14"/>
        <v>67.825556572125663</v>
      </c>
      <c r="AA114" s="20">
        <f t="shared" si="15"/>
        <v>2013</v>
      </c>
      <c r="AB114" s="20" t="str">
        <f t="shared" si="16"/>
        <v>Y0T17</v>
      </c>
      <c r="AC114" s="20">
        <f t="shared" si="17"/>
        <v>0</v>
      </c>
      <c r="AD114" s="20" t="str">
        <f t="shared" si="18"/>
        <v>National Secretariat for Children</v>
      </c>
      <c r="AE114" s="7" t="b">
        <f t="shared" si="19"/>
        <v>1</v>
      </c>
      <c r="AF114" s="7" t="b">
        <f t="shared" si="20"/>
        <v>1</v>
      </c>
      <c r="AG114" s="7" t="b">
        <f t="shared" si="21"/>
        <v>1</v>
      </c>
      <c r="AH114" s="7" t="b">
        <f t="shared" si="22"/>
        <v>1</v>
      </c>
      <c r="AI114" s="7" t="s">
        <v>399</v>
      </c>
      <c r="AJ114" s="7">
        <v>165.2</v>
      </c>
      <c r="AK114" s="47">
        <f t="shared" si="23"/>
        <v>165.2066571267712</v>
      </c>
      <c r="AL114" s="47">
        <f t="shared" si="24"/>
        <v>6.6571267712163262E-3</v>
      </c>
    </row>
    <row r="115" spans="1:38" x14ac:dyDescent="0.3">
      <c r="A115" s="7" t="s">
        <v>104</v>
      </c>
      <c r="B115" s="7" t="s">
        <v>332</v>
      </c>
      <c r="C115" s="20" t="s">
        <v>5</v>
      </c>
      <c r="D115" s="7" t="s">
        <v>5</v>
      </c>
      <c r="E115" s="15" t="s">
        <v>5</v>
      </c>
      <c r="F115" s="17" t="s">
        <v>5</v>
      </c>
      <c r="G115" s="18" t="s">
        <v>5</v>
      </c>
      <c r="H115" s="19" t="s">
        <v>5</v>
      </c>
      <c r="J115" s="7" t="e" vm="1">
        <f>IF(VLOOKUP($A115,'[1]4. Children with disabilities'!$B$8:$BG$226,'[1]4. Children with disabilities'!T$1,FALSE)=C115,"",VLOOKUP($A115,'[1]4. Children with disabilities'!$B$8:$BG$226,'[1]4. Children with disabilities'!T$1,FALSE)-C115)</f>
        <v>#VALUE!</v>
      </c>
      <c r="K115" s="7" t="e" vm="1">
        <f>IF(VLOOKUP($A115,'[1]4. Children with disabilities'!$B$8:$BG$226,'[1]4. Children with disabilities'!U$1,FALSE)=D115,"",VLOOKUP($A115,'[1]4. Children with disabilities'!$B$8:$BG$226,'[1]4. Children with disabilities'!U$1,FALSE))</f>
        <v>#VALUE!</v>
      </c>
      <c r="L115" s="20" t="e" vm="1">
        <f>IF(VLOOKUP($A115,'[1]4. Children with disabilities'!$B$8:$BG$226,'[1]4. Children with disabilities'!V$1,FALSE)=#REF!,"",VLOOKUP($A115,'[1]4. Children with disabilities'!$B$8:$BG$226,'[1]4. Children with disabilities'!V$1,FALSE)-#REF!)</f>
        <v>#VALUE!</v>
      </c>
      <c r="M115" s="20" t="e" vm="1">
        <f>IF(VLOOKUP($A115,'[1]4. Children with disabilities'!$B$8:$BG$226,'[1]4. Children with disabilities'!W$1,FALSE)=#REF!,"",VLOOKUP($A115,'[1]4. Children with disabilities'!$B$8:$BG$226,'[1]4. Children with disabilities'!W$1,FALSE))</f>
        <v>#VALUE!</v>
      </c>
      <c r="N115" s="20" t="e" vm="1">
        <f>IF(VLOOKUP($A115,'[1]4. Children with disabilities'!$B$8:$BG$226,'[1]4. Children with disabilities'!X$1,FALSE)=E115,"",VLOOKUP($A115,'[1]4. Children with disabilities'!$B$8:$BG$226,'[1]4. Children with disabilities'!X$1,FALSE)-E115)</f>
        <v>#VALUE!</v>
      </c>
      <c r="O115" s="20" t="e" vm="1">
        <f>IF(VLOOKUP($A115,'[1]4. Children with disabilities'!$B$8:$BG$226,'[1]4. Children with disabilities'!Y$1,FALSE)=#REF!,"",VLOOKUP($A115,'[1]4. Children with disabilities'!$B$8:$BG$226,'[1]4. Children with disabilities'!Y$1,FALSE))</f>
        <v>#VALUE!</v>
      </c>
      <c r="P115" s="20" t="e" vm="1">
        <f>IF(VLOOKUP($A115,'[1]4. Children with disabilities'!$B$8:$BG$226,'[1]4. Children with disabilities'!Z$1,FALSE)=F115,"",VLOOKUP($A115,'[1]4. Children with disabilities'!$B$8:$BG$226,'[1]4. Children with disabilities'!Z$1,FALSE)-F115)</f>
        <v>#VALUE!</v>
      </c>
      <c r="Q115" s="20" t="e" vm="1">
        <f>IF(VLOOKUP($A115,'[1]4. Children with disabilities'!$B$8:$BG$226,'[1]4. Children with disabilities'!AA$1,FALSE)=G115,"",VLOOKUP($A115,'[1]4. Children with disabilities'!$B$8:$BG$226,'[1]4. Children with disabilities'!AA$1,FALSE))</f>
        <v>#VALUE!</v>
      </c>
      <c r="R115" s="7" t="e" vm="1">
        <f>IF(VLOOKUP($A115,'[1]4. Children with disabilities'!$B$8:$BG$226,'[1]4. Children with disabilities'!AB$1,FALSE)=H115,"",VLOOKUP($A115,'[1]4. Children with disabilities'!$B$8:$BG$226,'[1]4. Children with disabilities'!AB$1,FALSE))</f>
        <v>#VALUE!</v>
      </c>
      <c r="S115" s="7" t="s">
        <v>372</v>
      </c>
      <c r="T115" s="47">
        <v>84.780158884297748</v>
      </c>
      <c r="U115" s="7">
        <v>2012</v>
      </c>
      <c r="V115" s="7" t="s">
        <v>442</v>
      </c>
      <c r="X115" s="7" t="s">
        <v>540</v>
      </c>
      <c r="Y115" s="7" t="b">
        <f t="shared" si="25"/>
        <v>1</v>
      </c>
      <c r="Z115" s="47">
        <f t="shared" si="14"/>
        <v>84.780158884297748</v>
      </c>
      <c r="AA115" s="20">
        <f t="shared" si="15"/>
        <v>2012</v>
      </c>
      <c r="AB115" s="20" t="str">
        <f t="shared" si="16"/>
        <v>Y0T17</v>
      </c>
      <c r="AC115" s="20">
        <f t="shared" si="17"/>
        <v>0</v>
      </c>
      <c r="AD115" s="20" t="str">
        <f t="shared" si="18"/>
        <v>Ministry of women and vulnerable populations, Monitoring report of residential care centers and corporate</v>
      </c>
      <c r="AE115" s="7" t="b">
        <f t="shared" si="19"/>
        <v>1</v>
      </c>
      <c r="AF115" s="7" t="b">
        <f t="shared" si="20"/>
        <v>1</v>
      </c>
      <c r="AG115" s="7" t="b">
        <f t="shared" si="21"/>
        <v>1</v>
      </c>
      <c r="AH115" s="7" t="b">
        <f t="shared" si="22"/>
        <v>1</v>
      </c>
      <c r="AI115" s="7" t="s">
        <v>400</v>
      </c>
      <c r="AJ115" s="7">
        <v>163.4</v>
      </c>
      <c r="AK115" s="47">
        <f t="shared" si="23"/>
        <v>163.39043903652097</v>
      </c>
      <c r="AL115" s="47">
        <f t="shared" si="24"/>
        <v>-9.5609634790321252E-3</v>
      </c>
    </row>
    <row r="116" spans="1:38" x14ac:dyDescent="0.3">
      <c r="A116" s="7" t="s">
        <v>107</v>
      </c>
      <c r="B116" s="7" t="s">
        <v>335</v>
      </c>
      <c r="C116" s="40">
        <v>753.06285287196101</v>
      </c>
      <c r="D116" s="7" t="s">
        <v>5</v>
      </c>
      <c r="E116" s="15">
        <v>2018</v>
      </c>
      <c r="F116" s="15" t="s">
        <v>442</v>
      </c>
      <c r="G116" s="16"/>
      <c r="H116" s="19" t="s">
        <v>516</v>
      </c>
      <c r="J116" s="7" t="e" vm="1">
        <f>IF(VLOOKUP($A116,'[1]4. Children with disabilities'!$B$8:$BG$226,'[1]4. Children with disabilities'!T$1,FALSE)=C116,"",VLOOKUP($A116,'[1]4. Children with disabilities'!$B$8:$BG$226,'[1]4. Children with disabilities'!T$1,FALSE)-C116)</f>
        <v>#VALUE!</v>
      </c>
      <c r="K116" s="7" t="e" vm="1">
        <f>IF(VLOOKUP($A116,'[1]4. Children with disabilities'!$B$8:$BG$226,'[1]4. Children with disabilities'!U$1,FALSE)=D116,"",VLOOKUP($A116,'[1]4. Children with disabilities'!$B$8:$BG$226,'[1]4. Children with disabilities'!U$1,FALSE))</f>
        <v>#VALUE!</v>
      </c>
      <c r="L116" s="20" t="e" vm="1">
        <f>IF(VLOOKUP($A116,'[1]4. Children with disabilities'!$B$8:$BG$226,'[1]4. Children with disabilities'!V$1,FALSE)=#REF!,"",VLOOKUP($A116,'[1]4. Children with disabilities'!$B$8:$BG$226,'[1]4. Children with disabilities'!V$1,FALSE)-#REF!)</f>
        <v>#VALUE!</v>
      </c>
      <c r="M116" s="20" t="e" vm="1">
        <f>IF(VLOOKUP($A116,'[1]4. Children with disabilities'!$B$8:$BG$226,'[1]4. Children with disabilities'!W$1,FALSE)=#REF!,"",VLOOKUP($A116,'[1]4. Children with disabilities'!$B$8:$BG$226,'[1]4. Children with disabilities'!W$1,FALSE))</f>
        <v>#VALUE!</v>
      </c>
      <c r="N116" s="20" t="e" vm="1">
        <f>IF(VLOOKUP($A116,'[1]4. Children with disabilities'!$B$8:$BG$226,'[1]4. Children with disabilities'!X$1,FALSE)=E116,"",VLOOKUP($A116,'[1]4. Children with disabilities'!$B$8:$BG$226,'[1]4. Children with disabilities'!X$1,FALSE)-E116)</f>
        <v>#VALUE!</v>
      </c>
      <c r="O116" s="20" t="e" vm="1">
        <f>IF(VLOOKUP($A116,'[1]4. Children with disabilities'!$B$8:$BG$226,'[1]4. Children with disabilities'!Y$1,FALSE)=#REF!,"",VLOOKUP($A116,'[1]4. Children with disabilities'!$B$8:$BG$226,'[1]4. Children with disabilities'!Y$1,FALSE))</f>
        <v>#VALUE!</v>
      </c>
      <c r="P116" s="20" t="e" vm="1">
        <f>IF(VLOOKUP($A116,'[1]4. Children with disabilities'!$B$8:$BG$226,'[1]4. Children with disabilities'!Z$1,FALSE)=F116,"",VLOOKUP($A116,'[1]4. Children with disabilities'!$B$8:$BG$226,'[1]4. Children with disabilities'!Z$1,FALSE)-F116)</f>
        <v>#VALUE!</v>
      </c>
      <c r="Q116" s="20" t="e" vm="1">
        <f>IF(VLOOKUP($A116,'[1]4. Children with disabilities'!$B$8:$BG$226,'[1]4. Children with disabilities'!AA$1,FALSE)=G116,"",VLOOKUP($A116,'[1]4. Children with disabilities'!$B$8:$BG$226,'[1]4. Children with disabilities'!AA$1,FALSE))</f>
        <v>#VALUE!</v>
      </c>
      <c r="R116" s="7" t="e" vm="1">
        <f>IF(VLOOKUP($A116,'[1]4. Children with disabilities'!$B$8:$BG$226,'[1]4. Children with disabilities'!AB$1,FALSE)=H116,"",VLOOKUP($A116,'[1]4. Children with disabilities'!$B$8:$BG$226,'[1]4. Children with disabilities'!AB$1,FALSE))</f>
        <v>#VALUE!</v>
      </c>
      <c r="S116" s="7" t="s">
        <v>373</v>
      </c>
      <c r="T116" s="47">
        <v>10.500142085458071</v>
      </c>
      <c r="U116" s="7">
        <v>2018</v>
      </c>
      <c r="V116" s="7" t="s">
        <v>442</v>
      </c>
      <c r="X116" s="7" t="s">
        <v>541</v>
      </c>
      <c r="Y116" s="7" t="b">
        <f t="shared" si="25"/>
        <v>1</v>
      </c>
      <c r="Z116" s="47">
        <f t="shared" si="14"/>
        <v>10.500142085458071</v>
      </c>
      <c r="AA116" s="20">
        <f t="shared" si="15"/>
        <v>2018</v>
      </c>
      <c r="AB116" s="20" t="str">
        <f t="shared" si="16"/>
        <v>Y0T17</v>
      </c>
      <c r="AC116" s="20">
        <f t="shared" si="17"/>
        <v>0</v>
      </c>
      <c r="AD116" s="20" t="str">
        <f t="shared" si="18"/>
        <v>Department of Social Welfare and Development</v>
      </c>
      <c r="AE116" s="7" t="b">
        <f t="shared" si="19"/>
        <v>1</v>
      </c>
      <c r="AF116" s="7" t="b">
        <f t="shared" si="20"/>
        <v>1</v>
      </c>
      <c r="AG116" s="7" t="b">
        <f t="shared" si="21"/>
        <v>1</v>
      </c>
      <c r="AH116" s="7" t="b">
        <f t="shared" si="22"/>
        <v>1</v>
      </c>
      <c r="AI116" s="7" t="s">
        <v>401</v>
      </c>
      <c r="AJ116" s="7">
        <v>3.2</v>
      </c>
      <c r="AK116" s="47">
        <f t="shared" si="23"/>
        <v>3.2316070275931477</v>
      </c>
      <c r="AL116" s="47">
        <f t="shared" si="24"/>
        <v>3.1607027593147485E-2</v>
      </c>
    </row>
    <row r="117" spans="1:38" x14ac:dyDescent="0.3">
      <c r="A117" s="7" t="s">
        <v>108</v>
      </c>
      <c r="B117" s="7" t="s">
        <v>336</v>
      </c>
      <c r="C117" s="40"/>
      <c r="E117" s="15"/>
      <c r="F117" s="15"/>
      <c r="G117" s="16"/>
      <c r="H117" s="19"/>
      <c r="J117" s="7" t="e" vm="1">
        <f>IF(VLOOKUP($A117,'[1]4. Children with disabilities'!$B$8:$BG$226,'[1]4. Children with disabilities'!T$1,FALSE)=C117,"",VLOOKUP($A117,'[1]4. Children with disabilities'!$B$8:$BG$226,'[1]4. Children with disabilities'!T$1,FALSE)-C117)</f>
        <v>#VALUE!</v>
      </c>
      <c r="K117" s="7" t="e" vm="1">
        <f>IF(VLOOKUP($A117,'[1]4. Children with disabilities'!$B$8:$BG$226,'[1]4. Children with disabilities'!U$1,FALSE)=D117,"",VLOOKUP($A117,'[1]4. Children with disabilities'!$B$8:$BG$226,'[1]4. Children with disabilities'!U$1,FALSE))</f>
        <v>#VALUE!</v>
      </c>
      <c r="L117" s="20" t="e" vm="1">
        <f>IF(VLOOKUP($A117,'[1]4. Children with disabilities'!$B$8:$BG$226,'[1]4. Children with disabilities'!V$1,FALSE)=#REF!,"",VLOOKUP($A117,'[1]4. Children with disabilities'!$B$8:$BG$226,'[1]4. Children with disabilities'!V$1,FALSE)-#REF!)</f>
        <v>#VALUE!</v>
      </c>
      <c r="M117" s="20" t="e" vm="1">
        <f>IF(VLOOKUP($A117,'[1]4. Children with disabilities'!$B$8:$BG$226,'[1]4. Children with disabilities'!W$1,FALSE)=#REF!,"",VLOOKUP($A117,'[1]4. Children with disabilities'!$B$8:$BG$226,'[1]4. Children with disabilities'!W$1,FALSE))</f>
        <v>#VALUE!</v>
      </c>
      <c r="N117" s="20" t="e" vm="1">
        <f>IF(VLOOKUP($A117,'[1]4. Children with disabilities'!$B$8:$BG$226,'[1]4. Children with disabilities'!X$1,FALSE)=E117,"",VLOOKUP($A117,'[1]4. Children with disabilities'!$B$8:$BG$226,'[1]4. Children with disabilities'!X$1,FALSE)-E117)</f>
        <v>#VALUE!</v>
      </c>
      <c r="O117" s="20" t="e" vm="1">
        <f>IF(VLOOKUP($A117,'[1]4. Children with disabilities'!$B$8:$BG$226,'[1]4. Children with disabilities'!Y$1,FALSE)=#REF!,"",VLOOKUP($A117,'[1]4. Children with disabilities'!$B$8:$BG$226,'[1]4. Children with disabilities'!Y$1,FALSE))</f>
        <v>#VALUE!</v>
      </c>
      <c r="P117" s="20" t="e" vm="1">
        <f>IF(VLOOKUP($A117,'[1]4. Children with disabilities'!$B$8:$BG$226,'[1]4. Children with disabilities'!Z$1,FALSE)=F117,"",VLOOKUP($A117,'[1]4. Children with disabilities'!$B$8:$BG$226,'[1]4. Children with disabilities'!Z$1,FALSE)-F117)</f>
        <v>#VALUE!</v>
      </c>
      <c r="Q117" s="20" t="e" vm="1">
        <f>IF(VLOOKUP($A117,'[1]4. Children with disabilities'!$B$8:$BG$226,'[1]4. Children with disabilities'!AA$1,FALSE)=G117,"",VLOOKUP($A117,'[1]4. Children with disabilities'!$B$8:$BG$226,'[1]4. Children with disabilities'!AA$1,FALSE))</f>
        <v>#VALUE!</v>
      </c>
      <c r="R117" s="7" t="e" vm="1">
        <f>IF(VLOOKUP($A117,'[1]4. Children with disabilities'!$B$8:$BG$226,'[1]4. Children with disabilities'!AB$1,FALSE)=H117,"",VLOOKUP($A117,'[1]4. Children with disabilities'!$B$8:$BG$226,'[1]4. Children with disabilities'!AB$1,FALSE))</f>
        <v>#VALUE!</v>
      </c>
      <c r="S117" s="7" t="s">
        <v>374</v>
      </c>
      <c r="T117" s="47">
        <v>256.85523153861141</v>
      </c>
      <c r="U117" s="7">
        <v>2007</v>
      </c>
      <c r="V117" s="7" t="s">
        <v>442</v>
      </c>
      <c r="X117" s="7" t="s">
        <v>602</v>
      </c>
      <c r="Y117" s="7" t="b">
        <f t="shared" si="25"/>
        <v>0</v>
      </c>
      <c r="Z117" s="47">
        <f t="shared" si="14"/>
        <v>0</v>
      </c>
      <c r="AA117" s="20">
        <f t="shared" si="15"/>
        <v>0</v>
      </c>
      <c r="AB117" s="20">
        <f t="shared" si="16"/>
        <v>0</v>
      </c>
      <c r="AC117" s="20">
        <f t="shared" si="17"/>
        <v>0</v>
      </c>
      <c r="AD117" s="20">
        <f t="shared" si="18"/>
        <v>0</v>
      </c>
      <c r="AE117" s="7" t="b">
        <f t="shared" si="19"/>
        <v>0</v>
      </c>
      <c r="AF117" s="7" t="b">
        <f t="shared" si="20"/>
        <v>0</v>
      </c>
      <c r="AG117" s="7" t="b">
        <f t="shared" si="21"/>
        <v>1</v>
      </c>
      <c r="AH117" s="7" t="b">
        <f t="shared" si="22"/>
        <v>0</v>
      </c>
      <c r="AI117" s="7" t="s">
        <v>402</v>
      </c>
      <c r="AJ117" s="7">
        <v>860.8</v>
      </c>
      <c r="AK117" s="47">
        <f t="shared" si="23"/>
        <v>860.78891303879982</v>
      </c>
      <c r="AL117" s="47">
        <f t="shared" si="24"/>
        <v>-1.1086961200135192E-2</v>
      </c>
    </row>
    <row r="118" spans="1:38" x14ac:dyDescent="0.3">
      <c r="A118" s="7" t="s">
        <v>102</v>
      </c>
      <c r="B118" s="7" t="s">
        <v>330</v>
      </c>
      <c r="C118" s="40"/>
      <c r="E118" s="15"/>
      <c r="F118" s="15"/>
      <c r="G118" s="16"/>
      <c r="H118" s="19"/>
      <c r="J118" s="7" t="e" vm="1">
        <f>IF(VLOOKUP($A118,'[1]4. Children with disabilities'!$B$8:$BG$226,'[1]4. Children with disabilities'!T$1,FALSE)=C118,"",VLOOKUP($A118,'[1]4. Children with disabilities'!$B$8:$BG$226,'[1]4. Children with disabilities'!T$1,FALSE)-C118)</f>
        <v>#VALUE!</v>
      </c>
      <c r="K118" s="7" t="e" vm="1">
        <f>IF(VLOOKUP($A118,'[1]4. Children with disabilities'!$B$8:$BG$226,'[1]4. Children with disabilities'!U$1,FALSE)=D118,"",VLOOKUP($A118,'[1]4. Children with disabilities'!$B$8:$BG$226,'[1]4. Children with disabilities'!U$1,FALSE))</f>
        <v>#VALUE!</v>
      </c>
      <c r="L118" s="20" t="e" vm="1">
        <f>IF(VLOOKUP($A118,'[1]4. Children with disabilities'!$B$8:$BG$226,'[1]4. Children with disabilities'!V$1,FALSE)=#REF!,"",VLOOKUP($A118,'[1]4. Children with disabilities'!$B$8:$BG$226,'[1]4. Children with disabilities'!V$1,FALSE)-#REF!)</f>
        <v>#VALUE!</v>
      </c>
      <c r="M118" s="20" t="e" vm="1">
        <f>IF(VLOOKUP($A118,'[1]4. Children with disabilities'!$B$8:$BG$226,'[1]4. Children with disabilities'!W$1,FALSE)=#REF!,"",VLOOKUP($A118,'[1]4. Children with disabilities'!$B$8:$BG$226,'[1]4. Children with disabilities'!W$1,FALSE))</f>
        <v>#VALUE!</v>
      </c>
      <c r="N118" s="20" t="e" vm="1">
        <f>IF(VLOOKUP($A118,'[1]4. Children with disabilities'!$B$8:$BG$226,'[1]4. Children with disabilities'!X$1,FALSE)=E118,"",VLOOKUP($A118,'[1]4. Children with disabilities'!$B$8:$BG$226,'[1]4. Children with disabilities'!X$1,FALSE)-E118)</f>
        <v>#VALUE!</v>
      </c>
      <c r="O118" s="20" t="e" vm="1">
        <f>IF(VLOOKUP($A118,'[1]4. Children with disabilities'!$B$8:$BG$226,'[1]4. Children with disabilities'!Y$1,FALSE)=#REF!,"",VLOOKUP($A118,'[1]4. Children with disabilities'!$B$8:$BG$226,'[1]4. Children with disabilities'!Y$1,FALSE))</f>
        <v>#VALUE!</v>
      </c>
      <c r="P118" s="20" t="e" vm="1">
        <f>IF(VLOOKUP($A118,'[1]4. Children with disabilities'!$B$8:$BG$226,'[1]4. Children with disabilities'!Z$1,FALSE)=F118,"",VLOOKUP($A118,'[1]4. Children with disabilities'!$B$8:$BG$226,'[1]4. Children with disabilities'!Z$1,FALSE)-F118)</f>
        <v>#VALUE!</v>
      </c>
      <c r="Q118" s="20" t="e" vm="1">
        <f>IF(VLOOKUP($A118,'[1]4. Children with disabilities'!$B$8:$BG$226,'[1]4. Children with disabilities'!AA$1,FALSE)=G118,"",VLOOKUP($A118,'[1]4. Children with disabilities'!$B$8:$BG$226,'[1]4. Children with disabilities'!AA$1,FALSE))</f>
        <v>#VALUE!</v>
      </c>
      <c r="R118" s="7" t="e" vm="1">
        <f>IF(VLOOKUP($A118,'[1]4. Children with disabilities'!$B$8:$BG$226,'[1]4. Children with disabilities'!AB$1,FALSE)=H118,"",VLOOKUP($A118,'[1]4. Children with disabilities'!$B$8:$BG$226,'[1]4. Children with disabilities'!AB$1,FALSE))</f>
        <v>#VALUE!</v>
      </c>
      <c r="S118" s="7" t="s">
        <v>375</v>
      </c>
      <c r="T118" s="47">
        <v>460.60403443878971</v>
      </c>
      <c r="U118" s="7">
        <v>2008</v>
      </c>
      <c r="V118" s="7" t="s">
        <v>447</v>
      </c>
      <c r="W118" s="7" t="s">
        <v>448</v>
      </c>
      <c r="X118" s="7" t="s">
        <v>603</v>
      </c>
      <c r="Y118" s="7" t="b">
        <f t="shared" si="25"/>
        <v>0</v>
      </c>
      <c r="Z118" s="47">
        <f t="shared" si="14"/>
        <v>0</v>
      </c>
      <c r="AA118" s="20">
        <f t="shared" si="15"/>
        <v>0</v>
      </c>
      <c r="AB118" s="20">
        <f t="shared" si="16"/>
        <v>0</v>
      </c>
      <c r="AC118" s="20">
        <f t="shared" si="17"/>
        <v>0</v>
      </c>
      <c r="AD118" s="20">
        <f t="shared" si="18"/>
        <v>0</v>
      </c>
      <c r="AE118" s="7" t="b">
        <f t="shared" si="19"/>
        <v>0</v>
      </c>
      <c r="AF118" s="7" t="b">
        <f t="shared" si="20"/>
        <v>0</v>
      </c>
      <c r="AG118" s="7" t="b">
        <f t="shared" si="21"/>
        <v>0</v>
      </c>
      <c r="AH118" s="7" t="b">
        <f t="shared" si="22"/>
        <v>0</v>
      </c>
      <c r="AI118" s="7" t="s">
        <v>406</v>
      </c>
      <c r="AJ118" s="7">
        <v>200.1</v>
      </c>
      <c r="AK118" s="47">
        <f t="shared" si="23"/>
        <v>200.12963082396621</v>
      </c>
      <c r="AL118" s="47">
        <f t="shared" si="24"/>
        <v>2.9630823966215303E-2</v>
      </c>
    </row>
    <row r="119" spans="1:38" x14ac:dyDescent="0.3">
      <c r="A119" s="7" t="s">
        <v>123</v>
      </c>
      <c r="B119" s="7" t="s">
        <v>352</v>
      </c>
      <c r="C119" s="40">
        <v>965.13927641063856</v>
      </c>
      <c r="D119" s="7" t="s">
        <v>15</v>
      </c>
      <c r="E119" s="15">
        <v>2018</v>
      </c>
      <c r="F119" s="17" t="s">
        <v>459</v>
      </c>
      <c r="G119" s="18" t="s">
        <v>460</v>
      </c>
      <c r="H119" s="19" t="s">
        <v>527</v>
      </c>
      <c r="J119" s="7" t="e" vm="1">
        <f>IF(VLOOKUP($A119,'[1]4. Children with disabilities'!$B$8:$BG$226,'[1]4. Children with disabilities'!T$1,FALSE)=C119,"",VLOOKUP($A119,'[1]4. Children with disabilities'!$B$8:$BG$226,'[1]4. Children with disabilities'!T$1,FALSE)-C119)</f>
        <v>#VALUE!</v>
      </c>
      <c r="K119" s="7" t="e" vm="1">
        <f>IF(VLOOKUP($A119,'[1]4. Children with disabilities'!$B$8:$BG$226,'[1]4. Children with disabilities'!U$1,FALSE)=D119,"",VLOOKUP($A119,'[1]4. Children with disabilities'!$B$8:$BG$226,'[1]4. Children with disabilities'!U$1,FALSE))</f>
        <v>#VALUE!</v>
      </c>
      <c r="L119" s="20" t="e" vm="1">
        <f>IF(VLOOKUP($A119,'[1]4. Children with disabilities'!$B$8:$BG$226,'[1]4. Children with disabilities'!V$1,FALSE)=#REF!,"",VLOOKUP($A119,'[1]4. Children with disabilities'!$B$8:$BG$226,'[1]4. Children with disabilities'!V$1,FALSE)-#REF!)</f>
        <v>#VALUE!</v>
      </c>
      <c r="M119" s="20" t="e" vm="1">
        <f>IF(VLOOKUP($A119,'[1]4. Children with disabilities'!$B$8:$BG$226,'[1]4. Children with disabilities'!W$1,FALSE)=#REF!,"",VLOOKUP($A119,'[1]4. Children with disabilities'!$B$8:$BG$226,'[1]4. Children with disabilities'!W$1,FALSE))</f>
        <v>#VALUE!</v>
      </c>
      <c r="N119" s="20" t="e" vm="1">
        <f>IF(VLOOKUP($A119,'[1]4. Children with disabilities'!$B$8:$BG$226,'[1]4. Children with disabilities'!X$1,FALSE)=E119,"",VLOOKUP($A119,'[1]4. Children with disabilities'!$B$8:$BG$226,'[1]4. Children with disabilities'!X$1,FALSE)-E119)</f>
        <v>#VALUE!</v>
      </c>
      <c r="O119" s="20" t="e" vm="1">
        <f>IF(VLOOKUP($A119,'[1]4. Children with disabilities'!$B$8:$BG$226,'[1]4. Children with disabilities'!Y$1,FALSE)=#REF!,"",VLOOKUP($A119,'[1]4. Children with disabilities'!$B$8:$BG$226,'[1]4. Children with disabilities'!Y$1,FALSE))</f>
        <v>#VALUE!</v>
      </c>
      <c r="P119" s="20" t="e" vm="1">
        <f>IF(VLOOKUP($A119,'[1]4. Children with disabilities'!$B$8:$BG$226,'[1]4. Children with disabilities'!Z$1,FALSE)=F119,"",VLOOKUP($A119,'[1]4. Children with disabilities'!$B$8:$BG$226,'[1]4. Children with disabilities'!Z$1,FALSE)-F119)</f>
        <v>#VALUE!</v>
      </c>
      <c r="Q119" s="20" t="e" vm="1">
        <f>IF(VLOOKUP($A119,'[1]4. Children with disabilities'!$B$8:$BG$226,'[1]4. Children with disabilities'!AA$1,FALSE)=G119,"",VLOOKUP($A119,'[1]4. Children with disabilities'!$B$8:$BG$226,'[1]4. Children with disabilities'!AA$1,FALSE))</f>
        <v>#VALUE!</v>
      </c>
      <c r="R119" s="7" t="e" vm="1">
        <f>IF(VLOOKUP($A119,'[1]4. Children with disabilities'!$B$8:$BG$226,'[1]4. Children with disabilities'!AB$1,FALSE)=H119,"",VLOOKUP($A119,'[1]4. Children with disabilities'!$B$8:$BG$226,'[1]4. Children with disabilities'!AB$1,FALSE))</f>
        <v>#VALUE!</v>
      </c>
      <c r="S119" s="7" t="s">
        <v>377</v>
      </c>
      <c r="T119" s="47">
        <v>324.74183275126728</v>
      </c>
      <c r="U119" s="7">
        <v>2020</v>
      </c>
      <c r="V119" s="7" t="s">
        <v>442</v>
      </c>
      <c r="X119" s="7" t="s">
        <v>543</v>
      </c>
      <c r="Y119" s="7" t="b">
        <f t="shared" si="25"/>
        <v>1</v>
      </c>
      <c r="Z119" s="47">
        <f t="shared" si="14"/>
        <v>324.74183275126728</v>
      </c>
      <c r="AA119" s="20">
        <f t="shared" si="15"/>
        <v>2020</v>
      </c>
      <c r="AB119" s="20" t="str">
        <f t="shared" si="16"/>
        <v>Y0T17</v>
      </c>
      <c r="AC119" s="20">
        <f t="shared" si="17"/>
        <v>0</v>
      </c>
      <c r="AD119" s="20" t="str">
        <f t="shared" si="18"/>
        <v>National Authority for the Rights of the Children with Disabilities and Adoption</v>
      </c>
      <c r="AE119" s="7" t="b">
        <f t="shared" si="19"/>
        <v>1</v>
      </c>
      <c r="AF119" s="7" t="b">
        <f t="shared" si="20"/>
        <v>1</v>
      </c>
      <c r="AG119" s="7" t="b">
        <f t="shared" si="21"/>
        <v>1</v>
      </c>
      <c r="AH119" s="7" t="b">
        <f t="shared" si="22"/>
        <v>1</v>
      </c>
      <c r="AI119" s="7" t="s">
        <v>407</v>
      </c>
      <c r="AJ119" s="7">
        <v>49.1</v>
      </c>
      <c r="AK119" s="47">
        <f t="shared" si="23"/>
        <v>49.133588997966115</v>
      </c>
      <c r="AL119" s="47">
        <f t="shared" si="24"/>
        <v>3.3588997966113254E-2</v>
      </c>
    </row>
    <row r="120" spans="1:38" x14ac:dyDescent="0.3">
      <c r="A120" s="7" t="s">
        <v>118</v>
      </c>
      <c r="B120" s="7" t="s">
        <v>434</v>
      </c>
      <c r="C120" s="40" t="s">
        <v>5</v>
      </c>
      <c r="D120" s="7" t="s">
        <v>5</v>
      </c>
      <c r="E120" s="15" t="s">
        <v>5</v>
      </c>
      <c r="F120" s="15" t="s">
        <v>5</v>
      </c>
      <c r="G120" s="16" t="s">
        <v>5</v>
      </c>
      <c r="H120" s="19" t="s">
        <v>5</v>
      </c>
      <c r="J120" s="7" t="e" vm="1">
        <f>IF(VLOOKUP($A120,'[1]4. Children with disabilities'!$B$8:$BG$226,'[1]4. Children with disabilities'!T$1,FALSE)=C120,"",VLOOKUP($A120,'[1]4. Children with disabilities'!$B$8:$BG$226,'[1]4. Children with disabilities'!T$1,FALSE)-C120)</f>
        <v>#VALUE!</v>
      </c>
      <c r="K120" s="7" t="e" vm="1">
        <f>IF(VLOOKUP($A120,'[1]4. Children with disabilities'!$B$8:$BG$226,'[1]4. Children with disabilities'!U$1,FALSE)=D120,"",VLOOKUP($A120,'[1]4. Children with disabilities'!$B$8:$BG$226,'[1]4. Children with disabilities'!U$1,FALSE))</f>
        <v>#VALUE!</v>
      </c>
      <c r="L120" s="20" t="e" vm="1">
        <f>IF(VLOOKUP($A120,'[1]4. Children with disabilities'!$B$8:$BG$226,'[1]4. Children with disabilities'!V$1,FALSE)=#REF!,"",VLOOKUP($A120,'[1]4. Children with disabilities'!$B$8:$BG$226,'[1]4. Children with disabilities'!V$1,FALSE)-#REF!)</f>
        <v>#VALUE!</v>
      </c>
      <c r="M120" s="20" t="e" vm="1">
        <f>IF(VLOOKUP($A120,'[1]4. Children with disabilities'!$B$8:$BG$226,'[1]4. Children with disabilities'!W$1,FALSE)=#REF!,"",VLOOKUP($A120,'[1]4. Children with disabilities'!$B$8:$BG$226,'[1]4. Children with disabilities'!W$1,FALSE))</f>
        <v>#VALUE!</v>
      </c>
      <c r="N120" s="20" t="e" vm="1">
        <f>IF(VLOOKUP($A120,'[1]4. Children with disabilities'!$B$8:$BG$226,'[1]4. Children with disabilities'!X$1,FALSE)=E120,"",VLOOKUP($A120,'[1]4. Children with disabilities'!$B$8:$BG$226,'[1]4. Children with disabilities'!X$1,FALSE)-E120)</f>
        <v>#VALUE!</v>
      </c>
      <c r="O120" s="20" t="e" vm="1">
        <f>IF(VLOOKUP($A120,'[1]4. Children with disabilities'!$B$8:$BG$226,'[1]4. Children with disabilities'!Y$1,FALSE)=#REF!,"",VLOOKUP($A120,'[1]4. Children with disabilities'!$B$8:$BG$226,'[1]4. Children with disabilities'!Y$1,FALSE))</f>
        <v>#VALUE!</v>
      </c>
      <c r="P120" s="20" t="e" vm="1">
        <f>IF(VLOOKUP($A120,'[1]4. Children with disabilities'!$B$8:$BG$226,'[1]4. Children with disabilities'!Z$1,FALSE)=F120,"",VLOOKUP($A120,'[1]4. Children with disabilities'!$B$8:$BG$226,'[1]4. Children with disabilities'!Z$1,FALSE)-F120)</f>
        <v>#VALUE!</v>
      </c>
      <c r="Q120" s="20" t="e" vm="1">
        <f>IF(VLOOKUP($A120,'[1]4. Children with disabilities'!$B$8:$BG$226,'[1]4. Children with disabilities'!AA$1,FALSE)=G120,"",VLOOKUP($A120,'[1]4. Children with disabilities'!$B$8:$BG$226,'[1]4. Children with disabilities'!AA$1,FALSE))</f>
        <v>#VALUE!</v>
      </c>
      <c r="R120" s="7" t="e" vm="1">
        <f>IF(VLOOKUP($A120,'[1]4. Children with disabilities'!$B$8:$BG$226,'[1]4. Children with disabilities'!AB$1,FALSE)=H120,"",VLOOKUP($A120,'[1]4. Children with disabilities'!$B$8:$BG$226,'[1]4. Children with disabilities'!AB$1,FALSE))</f>
        <v>#VALUE!</v>
      </c>
      <c r="S120" s="7" t="s">
        <v>378</v>
      </c>
      <c r="T120" s="47">
        <v>1409.7790160922677</v>
      </c>
      <c r="U120" s="7">
        <v>2010</v>
      </c>
      <c r="V120" s="7" t="s">
        <v>442</v>
      </c>
      <c r="X120" s="7" t="s">
        <v>544</v>
      </c>
      <c r="Y120" s="7" t="b">
        <f t="shared" si="25"/>
        <v>1</v>
      </c>
      <c r="Z120" s="47">
        <f t="shared" si="14"/>
        <v>1409.7790160922677</v>
      </c>
      <c r="AA120" s="20">
        <f t="shared" si="15"/>
        <v>2010</v>
      </c>
      <c r="AB120" s="20" t="str">
        <f t="shared" si="16"/>
        <v>Y0T17</v>
      </c>
      <c r="AC120" s="20">
        <f t="shared" si="17"/>
        <v>0</v>
      </c>
      <c r="AD120" s="20" t="str">
        <f t="shared" si="18"/>
        <v>Ministry of Education and Science and Ministry of Health and Social Development</v>
      </c>
      <c r="AE120" s="7" t="b">
        <f t="shared" si="19"/>
        <v>1</v>
      </c>
      <c r="AF120" s="7" t="b">
        <f t="shared" si="20"/>
        <v>1</v>
      </c>
      <c r="AG120" s="7" t="b">
        <f t="shared" si="21"/>
        <v>1</v>
      </c>
      <c r="AH120" s="7" t="b">
        <f t="shared" si="22"/>
        <v>1</v>
      </c>
      <c r="AI120" s="7" t="s">
        <v>408</v>
      </c>
      <c r="AJ120" s="7">
        <v>188.6</v>
      </c>
      <c r="AK120" s="47">
        <f t="shared" si="23"/>
        <v>188.58563910624349</v>
      </c>
      <c r="AL120" s="47">
        <f t="shared" si="24"/>
        <v>-1.4360893756503401E-2</v>
      </c>
    </row>
    <row r="121" spans="1:38" x14ac:dyDescent="0.3">
      <c r="A121" s="20" t="s">
        <v>149</v>
      </c>
      <c r="B121" s="20" t="s">
        <v>348</v>
      </c>
      <c r="C121" s="20">
        <v>117.71398392205653</v>
      </c>
      <c r="D121" s="20" t="s">
        <v>5</v>
      </c>
      <c r="E121" s="15">
        <v>2020</v>
      </c>
      <c r="F121" s="17" t="s">
        <v>442</v>
      </c>
      <c r="G121" s="18"/>
      <c r="H121" s="19" t="s">
        <v>542</v>
      </c>
      <c r="J121" s="7" t="e" vm="1">
        <f>IF(VLOOKUP($A121,'[1]4. Children with disabilities'!$B$8:$BG$226,'[1]4. Children with disabilities'!T$1,FALSE)=C121,"",VLOOKUP($A121,'[1]4. Children with disabilities'!$B$8:$BG$226,'[1]4. Children with disabilities'!T$1,FALSE)-C121)</f>
        <v>#VALUE!</v>
      </c>
      <c r="K121" s="7" t="e" vm="1">
        <f>IF(VLOOKUP($A121,'[1]4. Children with disabilities'!$B$8:$BG$226,'[1]4. Children with disabilities'!U$1,FALSE)=D121,"",VLOOKUP($A121,'[1]4. Children with disabilities'!$B$8:$BG$226,'[1]4. Children with disabilities'!U$1,FALSE))</f>
        <v>#VALUE!</v>
      </c>
      <c r="L121" s="20" t="e" vm="1">
        <f>IF(VLOOKUP($A121,'[1]4. Children with disabilities'!$B$8:$BG$226,'[1]4. Children with disabilities'!V$1,FALSE)=#REF!,"",VLOOKUP($A121,'[1]4. Children with disabilities'!$B$8:$BG$226,'[1]4. Children with disabilities'!V$1,FALSE)-#REF!)</f>
        <v>#VALUE!</v>
      </c>
      <c r="M121" s="20" t="e" vm="1">
        <f>IF(VLOOKUP($A121,'[1]4. Children with disabilities'!$B$8:$BG$226,'[1]4. Children with disabilities'!W$1,FALSE)=#REF!,"",VLOOKUP($A121,'[1]4. Children with disabilities'!$B$8:$BG$226,'[1]4. Children with disabilities'!W$1,FALSE))</f>
        <v>#VALUE!</v>
      </c>
      <c r="N121" s="20" t="e" vm="1">
        <f>IF(VLOOKUP($A121,'[1]4. Children with disabilities'!$B$8:$BG$226,'[1]4. Children with disabilities'!X$1,FALSE)=E121,"",VLOOKUP($A121,'[1]4. Children with disabilities'!$B$8:$BG$226,'[1]4. Children with disabilities'!X$1,FALSE)-E121)</f>
        <v>#VALUE!</v>
      </c>
      <c r="O121" s="20" t="e" vm="1">
        <f>IF(VLOOKUP($A121,'[1]4. Children with disabilities'!$B$8:$BG$226,'[1]4. Children with disabilities'!Y$1,FALSE)=#REF!,"",VLOOKUP($A121,'[1]4. Children with disabilities'!$B$8:$BG$226,'[1]4. Children with disabilities'!Y$1,FALSE))</f>
        <v>#VALUE!</v>
      </c>
      <c r="P121" s="20" t="e" vm="1">
        <f>IF(VLOOKUP($A121,'[1]4. Children with disabilities'!$B$8:$BG$226,'[1]4. Children with disabilities'!Z$1,FALSE)=F121,"",VLOOKUP($A121,'[1]4. Children with disabilities'!$B$8:$BG$226,'[1]4. Children with disabilities'!Z$1,FALSE)-F121)</f>
        <v>#VALUE!</v>
      </c>
      <c r="Q121" s="20" t="e" vm="1">
        <f>IF(VLOOKUP($A121,'[1]4. Children with disabilities'!$B$8:$BG$226,'[1]4. Children with disabilities'!AA$1,FALSE)=G121,"",VLOOKUP($A121,'[1]4. Children with disabilities'!$B$8:$BG$226,'[1]4. Children with disabilities'!AA$1,FALSE))</f>
        <v>#VALUE!</v>
      </c>
      <c r="R121" s="7" t="e" vm="1">
        <f>IF(VLOOKUP($A121,'[1]4. Children with disabilities'!$B$8:$BG$226,'[1]4. Children with disabilities'!AB$1,FALSE)=H121,"",VLOOKUP($A121,'[1]4. Children with disabilities'!$B$8:$BG$226,'[1]4. Children with disabilities'!AB$1,FALSE))</f>
        <v>#VALUE!</v>
      </c>
      <c r="S121" s="7" t="s">
        <v>379</v>
      </c>
      <c r="T121" s="47">
        <v>47.181842632576114</v>
      </c>
      <c r="U121" s="7">
        <v>2012</v>
      </c>
      <c r="V121" s="7" t="s">
        <v>442</v>
      </c>
      <c r="X121" s="7" t="s">
        <v>545</v>
      </c>
      <c r="Y121" s="7" t="b">
        <f t="shared" si="25"/>
        <v>1</v>
      </c>
      <c r="Z121" s="47">
        <f t="shared" si="14"/>
        <v>47.181842632576114</v>
      </c>
      <c r="AA121" s="20">
        <f t="shared" si="15"/>
        <v>2012</v>
      </c>
      <c r="AB121" s="20" t="str">
        <f t="shared" si="16"/>
        <v>Y0T17</v>
      </c>
      <c r="AC121" s="20">
        <f t="shared" si="17"/>
        <v>0</v>
      </c>
      <c r="AD121" s="20" t="str">
        <f t="shared" si="18"/>
        <v>Census</v>
      </c>
      <c r="AE121" s="7" t="b">
        <f t="shared" si="19"/>
        <v>1</v>
      </c>
      <c r="AF121" s="7" t="b">
        <f t="shared" si="20"/>
        <v>1</v>
      </c>
      <c r="AG121" s="7" t="b">
        <f t="shared" si="21"/>
        <v>1</v>
      </c>
      <c r="AH121" s="7" t="b">
        <f t="shared" si="22"/>
        <v>1</v>
      </c>
      <c r="AI121" s="7" t="s">
        <v>409</v>
      </c>
      <c r="AJ121" s="7">
        <v>255.5</v>
      </c>
      <c r="AK121" s="47">
        <f t="shared" si="23"/>
        <v>255.48499359950372</v>
      </c>
      <c r="AL121" s="47">
        <f t="shared" si="24"/>
        <v>-1.5006400496275774E-2</v>
      </c>
    </row>
    <row r="122" spans="1:38" x14ac:dyDescent="0.3">
      <c r="A122" s="7" t="s">
        <v>109</v>
      </c>
      <c r="B122" s="7" t="s">
        <v>337</v>
      </c>
      <c r="C122" s="20" t="s">
        <v>5</v>
      </c>
      <c r="D122" s="7" t="s">
        <v>5</v>
      </c>
      <c r="E122" s="15" t="s">
        <v>5</v>
      </c>
      <c r="F122" s="17" t="s">
        <v>5</v>
      </c>
      <c r="G122" s="18" t="s">
        <v>5</v>
      </c>
      <c r="H122" s="19" t="s">
        <v>5</v>
      </c>
      <c r="J122" s="7" t="e" vm="1">
        <f>IF(VLOOKUP($A122,'[1]4. Children with disabilities'!$B$8:$BG$226,'[1]4. Children with disabilities'!T$1,FALSE)=C122,"",VLOOKUP($A122,'[1]4. Children with disabilities'!$B$8:$BG$226,'[1]4. Children with disabilities'!T$1,FALSE)-C122)</f>
        <v>#VALUE!</v>
      </c>
      <c r="K122" s="7" t="e" vm="1">
        <f>IF(VLOOKUP($A122,'[1]4. Children with disabilities'!$B$8:$BG$226,'[1]4. Children with disabilities'!U$1,FALSE)=D122,"",VLOOKUP($A122,'[1]4. Children with disabilities'!$B$8:$BG$226,'[1]4. Children with disabilities'!U$1,FALSE))</f>
        <v>#VALUE!</v>
      </c>
      <c r="L122" s="20" t="e" vm="1">
        <f>IF(VLOOKUP($A122,'[1]4. Children with disabilities'!$B$8:$BG$226,'[1]4. Children with disabilities'!V$1,FALSE)=#REF!,"",VLOOKUP($A122,'[1]4. Children with disabilities'!$B$8:$BG$226,'[1]4. Children with disabilities'!V$1,FALSE)-#REF!)</f>
        <v>#VALUE!</v>
      </c>
      <c r="M122" s="20" t="e" vm="1">
        <f>IF(VLOOKUP($A122,'[1]4. Children with disabilities'!$B$8:$BG$226,'[1]4. Children with disabilities'!W$1,FALSE)=#REF!,"",VLOOKUP($A122,'[1]4. Children with disabilities'!$B$8:$BG$226,'[1]4. Children with disabilities'!W$1,FALSE))</f>
        <v>#VALUE!</v>
      </c>
      <c r="N122" s="20" t="e" vm="1">
        <f>IF(VLOOKUP($A122,'[1]4. Children with disabilities'!$B$8:$BG$226,'[1]4. Children with disabilities'!X$1,FALSE)=E122,"",VLOOKUP($A122,'[1]4. Children with disabilities'!$B$8:$BG$226,'[1]4. Children with disabilities'!X$1,FALSE)-E122)</f>
        <v>#VALUE!</v>
      </c>
      <c r="O122" s="20" t="e" vm="1">
        <f>IF(VLOOKUP($A122,'[1]4. Children with disabilities'!$B$8:$BG$226,'[1]4. Children with disabilities'!Y$1,FALSE)=#REF!,"",VLOOKUP($A122,'[1]4. Children with disabilities'!$B$8:$BG$226,'[1]4. Children with disabilities'!Y$1,FALSE))</f>
        <v>#VALUE!</v>
      </c>
      <c r="P122" s="20" t="e" vm="1">
        <f>IF(VLOOKUP($A122,'[1]4. Children with disabilities'!$B$8:$BG$226,'[1]4. Children with disabilities'!Z$1,FALSE)=F122,"",VLOOKUP($A122,'[1]4. Children with disabilities'!$B$8:$BG$226,'[1]4. Children with disabilities'!Z$1,FALSE)-F122)</f>
        <v>#VALUE!</v>
      </c>
      <c r="Q122" s="20" t="e" vm="1">
        <f>IF(VLOOKUP($A122,'[1]4. Children with disabilities'!$B$8:$BG$226,'[1]4. Children with disabilities'!AA$1,FALSE)=G122,"",VLOOKUP($A122,'[1]4. Children with disabilities'!$B$8:$BG$226,'[1]4. Children with disabilities'!AA$1,FALSE))</f>
        <v>#VALUE!</v>
      </c>
      <c r="R122" s="7" t="e" vm="1">
        <f>IF(VLOOKUP($A122,'[1]4. Children with disabilities'!$B$8:$BG$226,'[1]4. Children with disabilities'!AB$1,FALSE)=H122,"",VLOOKUP($A122,'[1]4. Children with disabilities'!$B$8:$BG$226,'[1]4. Children with disabilities'!AB$1,FALSE))</f>
        <v>#VALUE!</v>
      </c>
      <c r="S122" s="7" t="s">
        <v>380</v>
      </c>
      <c r="T122" s="47">
        <v>39.431702307732465</v>
      </c>
      <c r="U122" s="7">
        <v>2021</v>
      </c>
      <c r="V122" s="7" t="s">
        <v>442</v>
      </c>
      <c r="X122" s="7" t="s">
        <v>546</v>
      </c>
      <c r="Y122" s="7" t="b">
        <f t="shared" si="25"/>
        <v>1</v>
      </c>
      <c r="Z122" s="47">
        <f t="shared" si="14"/>
        <v>39.431702307732465</v>
      </c>
      <c r="AA122" s="20">
        <f t="shared" si="15"/>
        <v>2021</v>
      </c>
      <c r="AB122" s="20" t="str">
        <f t="shared" si="16"/>
        <v>Y0T17</v>
      </c>
      <c r="AC122" s="20">
        <f t="shared" si="17"/>
        <v>0</v>
      </c>
      <c r="AD122" s="20" t="str">
        <f t="shared" si="18"/>
        <v>Ministry of Health, Social and Community Development</v>
      </c>
      <c r="AE122" s="7" t="b">
        <f t="shared" si="19"/>
        <v>1</v>
      </c>
      <c r="AF122" s="7" t="b">
        <f t="shared" si="20"/>
        <v>1</v>
      </c>
      <c r="AG122" s="7" t="b">
        <f t="shared" si="21"/>
        <v>1</v>
      </c>
      <c r="AH122" s="7" t="b">
        <f t="shared" si="22"/>
        <v>1</v>
      </c>
      <c r="AI122" s="7" t="s">
        <v>410</v>
      </c>
      <c r="AJ122" s="7">
        <v>120.4</v>
      </c>
      <c r="AK122" s="47">
        <f t="shared" si="23"/>
        <v>120.41135578631118</v>
      </c>
      <c r="AL122" s="47">
        <f t="shared" si="24"/>
        <v>1.1355786311170846E-2</v>
      </c>
    </row>
    <row r="123" spans="1:38" x14ac:dyDescent="0.3">
      <c r="A123" s="7" t="s">
        <v>112</v>
      </c>
      <c r="B123" s="7" t="s">
        <v>340</v>
      </c>
      <c r="C123" s="20">
        <v>179.65220728027489</v>
      </c>
      <c r="D123" s="7" t="s">
        <v>5</v>
      </c>
      <c r="E123" s="15">
        <v>2021</v>
      </c>
      <c r="F123" s="17" t="s">
        <v>442</v>
      </c>
      <c r="G123" s="18"/>
      <c r="H123" s="19" t="s">
        <v>519</v>
      </c>
      <c r="J123" s="7" t="e" vm="1">
        <f>IF(VLOOKUP($A123,'[1]4. Children with disabilities'!$B$8:$BG$226,'[1]4. Children with disabilities'!T$1,FALSE)=C123,"",VLOOKUP($A123,'[1]4. Children with disabilities'!$B$8:$BG$226,'[1]4. Children with disabilities'!T$1,FALSE)-C123)</f>
        <v>#VALUE!</v>
      </c>
      <c r="K123" s="7" t="e" vm="1">
        <f>IF(VLOOKUP($A123,'[1]4. Children with disabilities'!$B$8:$BG$226,'[1]4. Children with disabilities'!U$1,FALSE)=D123,"",VLOOKUP($A123,'[1]4. Children with disabilities'!$B$8:$BG$226,'[1]4. Children with disabilities'!U$1,FALSE))</f>
        <v>#VALUE!</v>
      </c>
      <c r="L123" s="20" t="e" vm="1">
        <f>IF(VLOOKUP($A123,'[1]4. Children with disabilities'!$B$8:$BG$226,'[1]4. Children with disabilities'!V$1,FALSE)=#REF!,"",VLOOKUP($A123,'[1]4. Children with disabilities'!$B$8:$BG$226,'[1]4. Children with disabilities'!V$1,FALSE)-#REF!)</f>
        <v>#VALUE!</v>
      </c>
      <c r="M123" s="20" t="e" vm="1">
        <f>IF(VLOOKUP($A123,'[1]4. Children with disabilities'!$B$8:$BG$226,'[1]4. Children with disabilities'!W$1,FALSE)=#REF!,"",VLOOKUP($A123,'[1]4. Children with disabilities'!$B$8:$BG$226,'[1]4. Children with disabilities'!W$1,FALSE))</f>
        <v>#VALUE!</v>
      </c>
      <c r="N123" s="20" t="e" vm="1">
        <f>IF(VLOOKUP($A123,'[1]4. Children with disabilities'!$B$8:$BG$226,'[1]4. Children with disabilities'!X$1,FALSE)=E123,"",VLOOKUP($A123,'[1]4. Children with disabilities'!$B$8:$BG$226,'[1]4. Children with disabilities'!X$1,FALSE)-E123)</f>
        <v>#VALUE!</v>
      </c>
      <c r="O123" s="20" t="e" vm="1">
        <f>IF(VLOOKUP($A123,'[1]4. Children with disabilities'!$B$8:$BG$226,'[1]4. Children with disabilities'!Y$1,FALSE)=#REF!,"",VLOOKUP($A123,'[1]4. Children with disabilities'!$B$8:$BG$226,'[1]4. Children with disabilities'!Y$1,FALSE))</f>
        <v>#VALUE!</v>
      </c>
      <c r="P123" s="20" t="e" vm="1">
        <f>IF(VLOOKUP($A123,'[1]4. Children with disabilities'!$B$8:$BG$226,'[1]4. Children with disabilities'!Z$1,FALSE)=F123,"",VLOOKUP($A123,'[1]4. Children with disabilities'!$B$8:$BG$226,'[1]4. Children with disabilities'!Z$1,FALSE)-F123)</f>
        <v>#VALUE!</v>
      </c>
      <c r="Q123" s="20" t="e" vm="1">
        <f>IF(VLOOKUP($A123,'[1]4. Children with disabilities'!$B$8:$BG$226,'[1]4. Children with disabilities'!AA$1,FALSE)=G123,"",VLOOKUP($A123,'[1]4. Children with disabilities'!$B$8:$BG$226,'[1]4. Children with disabilities'!AA$1,FALSE))</f>
        <v>#VALUE!</v>
      </c>
      <c r="R123" s="7" t="e" vm="1">
        <f>IF(VLOOKUP($A123,'[1]4. Children with disabilities'!$B$8:$BG$226,'[1]4. Children with disabilities'!AB$1,FALSE)=H123,"",VLOOKUP($A123,'[1]4. Children with disabilities'!$B$8:$BG$226,'[1]4. Children with disabilities'!AB$1,FALSE))</f>
        <v>#VALUE!</v>
      </c>
      <c r="S123" s="7" t="s">
        <v>381</v>
      </c>
      <c r="T123" s="47">
        <v>77.536829994247285</v>
      </c>
      <c r="U123" s="7">
        <v>2021</v>
      </c>
      <c r="V123" s="7" t="s">
        <v>442</v>
      </c>
      <c r="X123" s="7" t="s">
        <v>547</v>
      </c>
      <c r="Y123" s="7" t="b">
        <f t="shared" si="25"/>
        <v>1</v>
      </c>
      <c r="Z123" s="47">
        <f t="shared" si="14"/>
        <v>77.536829994247285</v>
      </c>
      <c r="AA123" s="20">
        <f t="shared" si="15"/>
        <v>2021</v>
      </c>
      <c r="AB123" s="20" t="str">
        <f t="shared" si="16"/>
        <v>Y0T17</v>
      </c>
      <c r="AC123" s="20">
        <f t="shared" si="17"/>
        <v>0</v>
      </c>
      <c r="AD123" s="20" t="str">
        <f t="shared" si="18"/>
        <v>Ministry of Equity, Social Justice and Empowerment</v>
      </c>
      <c r="AE123" s="7" t="b">
        <f t="shared" si="19"/>
        <v>1</v>
      </c>
      <c r="AF123" s="7" t="b">
        <f t="shared" si="20"/>
        <v>1</v>
      </c>
      <c r="AG123" s="7" t="b">
        <f t="shared" si="21"/>
        <v>1</v>
      </c>
      <c r="AH123" s="7" t="b">
        <f t="shared" si="22"/>
        <v>1</v>
      </c>
      <c r="AI123" s="7" t="s">
        <v>412</v>
      </c>
      <c r="AJ123" s="7">
        <v>164</v>
      </c>
      <c r="AK123" s="47">
        <f t="shared" si="23"/>
        <v>163.98062210710603</v>
      </c>
      <c r="AL123" s="47">
        <f t="shared" si="24"/>
        <v>-1.9377892893970738E-2</v>
      </c>
    </row>
    <row r="124" spans="1:38" x14ac:dyDescent="0.3">
      <c r="A124" s="7" t="s">
        <v>117</v>
      </c>
      <c r="B124" s="7" t="s">
        <v>346</v>
      </c>
      <c r="C124" s="20">
        <v>54.860954457767768</v>
      </c>
      <c r="D124" s="7" t="s">
        <v>5</v>
      </c>
      <c r="E124" s="15">
        <v>2020</v>
      </c>
      <c r="F124" s="17" t="s">
        <v>442</v>
      </c>
      <c r="G124" s="18"/>
      <c r="H124" s="19" t="s">
        <v>523</v>
      </c>
      <c r="J124" s="7" t="e" vm="1">
        <f>IF(VLOOKUP($A124,'[1]4. Children with disabilities'!$B$8:$BG$226,'[1]4. Children with disabilities'!T$1,FALSE)=C124,"",VLOOKUP($A124,'[1]4. Children with disabilities'!$B$8:$BG$226,'[1]4. Children with disabilities'!T$1,FALSE)-C124)</f>
        <v>#VALUE!</v>
      </c>
      <c r="K124" s="7" t="e" vm="1">
        <f>IF(VLOOKUP($A124,'[1]4. Children with disabilities'!$B$8:$BG$226,'[1]4. Children with disabilities'!U$1,FALSE)=D124,"",VLOOKUP($A124,'[1]4. Children with disabilities'!$B$8:$BG$226,'[1]4. Children with disabilities'!U$1,FALSE))</f>
        <v>#VALUE!</v>
      </c>
      <c r="L124" s="20" t="e" vm="1">
        <f>IF(VLOOKUP($A124,'[1]4. Children with disabilities'!$B$8:$BG$226,'[1]4. Children with disabilities'!V$1,FALSE)=#REF!,"",VLOOKUP($A124,'[1]4. Children with disabilities'!$B$8:$BG$226,'[1]4. Children with disabilities'!V$1,FALSE)-#REF!)</f>
        <v>#VALUE!</v>
      </c>
      <c r="M124" s="20" t="e" vm="1">
        <f>IF(VLOOKUP($A124,'[1]4. Children with disabilities'!$B$8:$BG$226,'[1]4. Children with disabilities'!W$1,FALSE)=#REF!,"",VLOOKUP($A124,'[1]4. Children with disabilities'!$B$8:$BG$226,'[1]4. Children with disabilities'!W$1,FALSE))</f>
        <v>#VALUE!</v>
      </c>
      <c r="N124" s="20" t="e" vm="1">
        <f>IF(VLOOKUP($A124,'[1]4. Children with disabilities'!$B$8:$BG$226,'[1]4. Children with disabilities'!X$1,FALSE)=E124,"",VLOOKUP($A124,'[1]4. Children with disabilities'!$B$8:$BG$226,'[1]4. Children with disabilities'!X$1,FALSE)-E124)</f>
        <v>#VALUE!</v>
      </c>
      <c r="O124" s="20" t="e" vm="1">
        <f>IF(VLOOKUP($A124,'[1]4. Children with disabilities'!$B$8:$BG$226,'[1]4. Children with disabilities'!Y$1,FALSE)=#REF!,"",VLOOKUP($A124,'[1]4. Children with disabilities'!$B$8:$BG$226,'[1]4. Children with disabilities'!Y$1,FALSE))</f>
        <v>#VALUE!</v>
      </c>
      <c r="P124" s="20" t="e" vm="1">
        <f>IF(VLOOKUP($A124,'[1]4. Children with disabilities'!$B$8:$BG$226,'[1]4. Children with disabilities'!Z$1,FALSE)=F124,"",VLOOKUP($A124,'[1]4. Children with disabilities'!$B$8:$BG$226,'[1]4. Children with disabilities'!Z$1,FALSE)-F124)</f>
        <v>#VALUE!</v>
      </c>
      <c r="Q124" s="20" t="e" vm="1">
        <f>IF(VLOOKUP($A124,'[1]4. Children with disabilities'!$B$8:$BG$226,'[1]4. Children with disabilities'!AA$1,FALSE)=G124,"",VLOOKUP($A124,'[1]4. Children with disabilities'!$B$8:$BG$226,'[1]4. Children with disabilities'!AA$1,FALSE))</f>
        <v>#VALUE!</v>
      </c>
      <c r="R124" s="7" t="e" vm="1">
        <f>IF(VLOOKUP($A124,'[1]4. Children with disabilities'!$B$8:$BG$226,'[1]4. Children with disabilities'!AB$1,FALSE)=H124,"",VLOOKUP($A124,'[1]4. Children with disabilities'!$B$8:$BG$226,'[1]4. Children with disabilities'!AB$1,FALSE))</f>
        <v>#VALUE!</v>
      </c>
      <c r="S124" s="7" t="s">
        <v>382</v>
      </c>
      <c r="T124" s="47">
        <v>119.63766877456843</v>
      </c>
      <c r="U124" s="7">
        <v>2021</v>
      </c>
      <c r="V124" s="7" t="s">
        <v>442</v>
      </c>
      <c r="X124" s="7" t="s">
        <v>548</v>
      </c>
      <c r="Y124" s="7" t="b">
        <f t="shared" si="25"/>
        <v>1</v>
      </c>
      <c r="Z124" s="47">
        <f t="shared" si="14"/>
        <v>119.63766877456843</v>
      </c>
      <c r="AA124" s="20">
        <f t="shared" si="15"/>
        <v>2021</v>
      </c>
      <c r="AB124" s="20" t="str">
        <f t="shared" si="16"/>
        <v>Y0T17</v>
      </c>
      <c r="AC124" s="20">
        <f t="shared" si="17"/>
        <v>0</v>
      </c>
      <c r="AD124" s="20" t="str">
        <f t="shared" si="18"/>
        <v>Ministry of Social Mobilisation</v>
      </c>
      <c r="AE124" s="7" t="b">
        <f t="shared" si="19"/>
        <v>1</v>
      </c>
      <c r="AF124" s="7" t="b">
        <f t="shared" si="20"/>
        <v>1</v>
      </c>
      <c r="AG124" s="7" t="b">
        <f t="shared" si="21"/>
        <v>1</v>
      </c>
      <c r="AH124" s="7" t="b">
        <f t="shared" si="22"/>
        <v>1</v>
      </c>
      <c r="AI124" s="7" t="s">
        <v>413</v>
      </c>
      <c r="AJ124" s="7">
        <v>101.1</v>
      </c>
      <c r="AK124" s="47">
        <f t="shared" si="23"/>
        <v>101.08558969843286</v>
      </c>
      <c r="AL124" s="47">
        <f t="shared" si="24"/>
        <v>-1.4410301567139072E-2</v>
      </c>
    </row>
    <row r="125" spans="1:38" x14ac:dyDescent="0.3">
      <c r="A125" s="7" t="s">
        <v>115</v>
      </c>
      <c r="B125" s="7" t="s">
        <v>343</v>
      </c>
      <c r="C125" s="20" t="s">
        <v>5</v>
      </c>
      <c r="D125" s="7" t="s">
        <v>5</v>
      </c>
      <c r="E125" s="15" t="s">
        <v>5</v>
      </c>
      <c r="F125" s="17" t="s">
        <v>5</v>
      </c>
      <c r="G125" s="18" t="s">
        <v>5</v>
      </c>
      <c r="H125" s="19" t="s">
        <v>5</v>
      </c>
      <c r="J125" s="7" t="e" vm="1">
        <f>IF(VLOOKUP($A125,'[1]4. Children with disabilities'!$B$8:$BG$226,'[1]4. Children with disabilities'!T$1,FALSE)=C125,"",VLOOKUP($A125,'[1]4. Children with disabilities'!$B$8:$BG$226,'[1]4. Children with disabilities'!T$1,FALSE)-C125)</f>
        <v>#VALUE!</v>
      </c>
      <c r="K125" s="7" t="e" vm="1">
        <f>IF(VLOOKUP($A125,'[1]4. Children with disabilities'!$B$8:$BG$226,'[1]4. Children with disabilities'!U$1,FALSE)=D125,"",VLOOKUP($A125,'[1]4. Children with disabilities'!$B$8:$BG$226,'[1]4. Children with disabilities'!U$1,FALSE))</f>
        <v>#VALUE!</v>
      </c>
      <c r="L125" s="20" t="e" vm="1">
        <f>IF(VLOOKUP($A125,'[1]4. Children with disabilities'!$B$8:$BG$226,'[1]4. Children with disabilities'!V$1,FALSE)=#REF!,"",VLOOKUP($A125,'[1]4. Children with disabilities'!$B$8:$BG$226,'[1]4. Children with disabilities'!V$1,FALSE)-#REF!)</f>
        <v>#VALUE!</v>
      </c>
      <c r="M125" s="20" t="e" vm="1">
        <f>IF(VLOOKUP($A125,'[1]4. Children with disabilities'!$B$8:$BG$226,'[1]4. Children with disabilities'!W$1,FALSE)=#REF!,"",VLOOKUP($A125,'[1]4. Children with disabilities'!$B$8:$BG$226,'[1]4. Children with disabilities'!W$1,FALSE))</f>
        <v>#VALUE!</v>
      </c>
      <c r="N125" s="20" t="e" vm="1">
        <f>IF(VLOOKUP($A125,'[1]4. Children with disabilities'!$B$8:$BG$226,'[1]4. Children with disabilities'!X$1,FALSE)=E125,"",VLOOKUP($A125,'[1]4. Children with disabilities'!$B$8:$BG$226,'[1]4. Children with disabilities'!X$1,FALSE)-E125)</f>
        <v>#VALUE!</v>
      </c>
      <c r="O125" s="20" t="e" vm="1">
        <f>IF(VLOOKUP($A125,'[1]4. Children with disabilities'!$B$8:$BG$226,'[1]4. Children with disabilities'!Y$1,FALSE)=#REF!,"",VLOOKUP($A125,'[1]4. Children with disabilities'!$B$8:$BG$226,'[1]4. Children with disabilities'!Y$1,FALSE))</f>
        <v>#VALUE!</v>
      </c>
      <c r="P125" s="20" t="e" vm="1">
        <f>IF(VLOOKUP($A125,'[1]4. Children with disabilities'!$B$8:$BG$226,'[1]4. Children with disabilities'!Z$1,FALSE)=F125,"",VLOOKUP($A125,'[1]4. Children with disabilities'!$B$8:$BG$226,'[1]4. Children with disabilities'!Z$1,FALSE)-F125)</f>
        <v>#VALUE!</v>
      </c>
      <c r="Q125" s="20" t="e" vm="1">
        <f>IF(VLOOKUP($A125,'[1]4. Children with disabilities'!$B$8:$BG$226,'[1]4. Children with disabilities'!AA$1,FALSE)=G125,"",VLOOKUP($A125,'[1]4. Children with disabilities'!$B$8:$BG$226,'[1]4. Children with disabilities'!AA$1,FALSE))</f>
        <v>#VALUE!</v>
      </c>
      <c r="R125" s="7" t="e" vm="1">
        <f>IF(VLOOKUP($A125,'[1]4. Children with disabilities'!$B$8:$BG$226,'[1]4. Children with disabilities'!AB$1,FALSE)=H125,"",VLOOKUP($A125,'[1]4. Children with disabilities'!$B$8:$BG$226,'[1]4. Children with disabilities'!AB$1,FALSE))</f>
        <v>#VALUE!</v>
      </c>
      <c r="S125" s="7" t="s">
        <v>387</v>
      </c>
      <c r="T125" s="47">
        <v>113.6275711965407</v>
      </c>
      <c r="U125" s="7">
        <v>2010</v>
      </c>
      <c r="V125" s="7" t="s">
        <v>442</v>
      </c>
      <c r="X125" s="7" t="s">
        <v>549</v>
      </c>
      <c r="Y125" s="7" t="b">
        <f t="shared" si="25"/>
        <v>1</v>
      </c>
      <c r="Z125" s="47">
        <f t="shared" si="14"/>
        <v>113.6275711965407</v>
      </c>
      <c r="AA125" s="20">
        <f t="shared" si="15"/>
        <v>2010</v>
      </c>
      <c r="AB125" s="20" t="str">
        <f t="shared" si="16"/>
        <v>Y0T17</v>
      </c>
      <c r="AC125" s="20">
        <f t="shared" si="17"/>
        <v>0</v>
      </c>
      <c r="AD125" s="20" t="str">
        <f t="shared" si="18"/>
        <v>UNICEF Country Office</v>
      </c>
      <c r="AE125" s="7" t="b">
        <f t="shared" si="19"/>
        <v>1</v>
      </c>
      <c r="AF125" s="7" t="b">
        <f t="shared" si="20"/>
        <v>1</v>
      </c>
      <c r="AG125" s="7" t="b">
        <f t="shared" si="21"/>
        <v>1</v>
      </c>
      <c r="AH125" s="7" t="b">
        <f t="shared" si="22"/>
        <v>1</v>
      </c>
      <c r="AI125" s="7" t="s">
        <v>414</v>
      </c>
      <c r="AJ125" s="7">
        <v>55.6</v>
      </c>
      <c r="AK125" s="47">
        <f t="shared" si="23"/>
        <v>55.589985269354031</v>
      </c>
      <c r="AL125" s="47">
        <f t="shared" si="24"/>
        <v>-1.001473064597036E-2</v>
      </c>
    </row>
    <row r="126" spans="1:38" x14ac:dyDescent="0.3">
      <c r="A126" s="7" t="s">
        <v>137</v>
      </c>
      <c r="B126" s="7" t="s">
        <v>364</v>
      </c>
      <c r="C126" s="20">
        <v>25.514419291816914</v>
      </c>
      <c r="D126" s="7" t="s">
        <v>5</v>
      </c>
      <c r="E126" s="15">
        <v>2020</v>
      </c>
      <c r="F126" s="17" t="s">
        <v>442</v>
      </c>
      <c r="G126" s="18"/>
      <c r="H126" s="19" t="s">
        <v>511</v>
      </c>
      <c r="J126" s="7" t="e" vm="1">
        <f>IF(VLOOKUP($A126,'[1]4. Children with disabilities'!$B$8:$BG$226,'[1]4. Children with disabilities'!T$1,FALSE)=C126,"",VLOOKUP($A126,'[1]4. Children with disabilities'!$B$8:$BG$226,'[1]4. Children with disabilities'!T$1,FALSE)-C126)</f>
        <v>#VALUE!</v>
      </c>
      <c r="K126" s="7" t="e" vm="1">
        <f>IF(VLOOKUP($A126,'[1]4. Children with disabilities'!$B$8:$BG$226,'[1]4. Children with disabilities'!U$1,FALSE)=D126,"",VLOOKUP($A126,'[1]4. Children with disabilities'!$B$8:$BG$226,'[1]4. Children with disabilities'!U$1,FALSE))</f>
        <v>#VALUE!</v>
      </c>
      <c r="L126" s="20" t="e" vm="1">
        <f>IF(VLOOKUP($A126,'[1]4. Children with disabilities'!$B$8:$BG$226,'[1]4. Children with disabilities'!V$1,FALSE)=#REF!,"",VLOOKUP($A126,'[1]4. Children with disabilities'!$B$8:$BG$226,'[1]4. Children with disabilities'!V$1,FALSE)-#REF!)</f>
        <v>#VALUE!</v>
      </c>
      <c r="M126" s="20" t="e" vm="1">
        <f>IF(VLOOKUP($A126,'[1]4. Children with disabilities'!$B$8:$BG$226,'[1]4. Children with disabilities'!W$1,FALSE)=#REF!,"",VLOOKUP($A126,'[1]4. Children with disabilities'!$B$8:$BG$226,'[1]4. Children with disabilities'!W$1,FALSE))</f>
        <v>#VALUE!</v>
      </c>
      <c r="N126" s="20" t="e" vm="1">
        <f>IF(VLOOKUP($A126,'[1]4. Children with disabilities'!$B$8:$BG$226,'[1]4. Children with disabilities'!X$1,FALSE)=E126,"",VLOOKUP($A126,'[1]4. Children with disabilities'!$B$8:$BG$226,'[1]4. Children with disabilities'!X$1,FALSE)-E126)</f>
        <v>#VALUE!</v>
      </c>
      <c r="O126" s="20" t="e" vm="1">
        <f>IF(VLOOKUP($A126,'[1]4. Children with disabilities'!$B$8:$BG$226,'[1]4. Children with disabilities'!Y$1,FALSE)=#REF!,"",VLOOKUP($A126,'[1]4. Children with disabilities'!$B$8:$BG$226,'[1]4. Children with disabilities'!Y$1,FALSE))</f>
        <v>#VALUE!</v>
      </c>
      <c r="P126" s="20" t="e" vm="1">
        <f>IF(VLOOKUP($A126,'[1]4. Children with disabilities'!$B$8:$BG$226,'[1]4. Children with disabilities'!Z$1,FALSE)=F126,"",VLOOKUP($A126,'[1]4. Children with disabilities'!$B$8:$BG$226,'[1]4. Children with disabilities'!Z$1,FALSE)-F126)</f>
        <v>#VALUE!</v>
      </c>
      <c r="Q126" s="20" t="e" vm="1">
        <f>IF(VLOOKUP($A126,'[1]4. Children with disabilities'!$B$8:$BG$226,'[1]4. Children with disabilities'!AA$1,FALSE)=G126,"",VLOOKUP($A126,'[1]4. Children with disabilities'!$B$8:$BG$226,'[1]4. Children with disabilities'!AA$1,FALSE))</f>
        <v>#VALUE!</v>
      </c>
      <c r="R126" s="7" t="e" vm="1">
        <f>IF(VLOOKUP($A126,'[1]4. Children with disabilities'!$B$8:$BG$226,'[1]4. Children with disabilities'!AB$1,FALSE)=H126,"",VLOOKUP($A126,'[1]4. Children with disabilities'!$B$8:$BG$226,'[1]4. Children with disabilities'!AB$1,FALSE))</f>
        <v>#VALUE!</v>
      </c>
      <c r="S126" s="7" t="s">
        <v>388</v>
      </c>
      <c r="T126" s="47">
        <v>39.307055434473376</v>
      </c>
      <c r="U126" s="7">
        <v>2020</v>
      </c>
      <c r="V126" s="7" t="s">
        <v>442</v>
      </c>
      <c r="X126" s="7" t="s">
        <v>550</v>
      </c>
      <c r="Y126" s="7" t="b">
        <f t="shared" si="25"/>
        <v>1</v>
      </c>
      <c r="Z126" s="47">
        <f t="shared" si="14"/>
        <v>39.307055434473376</v>
      </c>
      <c r="AA126" s="20">
        <f t="shared" si="15"/>
        <v>2020</v>
      </c>
      <c r="AB126" s="20" t="str">
        <f t="shared" si="16"/>
        <v>Y0T17</v>
      </c>
      <c r="AC126" s="20">
        <f t="shared" si="17"/>
        <v>0</v>
      </c>
      <c r="AD126" s="20" t="str">
        <f t="shared" si="18"/>
        <v>Republic Institute for Social Protection</v>
      </c>
      <c r="AE126" s="7" t="b">
        <f t="shared" si="19"/>
        <v>1</v>
      </c>
      <c r="AF126" s="7" t="b">
        <f t="shared" si="20"/>
        <v>1</v>
      </c>
      <c r="AG126" s="7" t="b">
        <f t="shared" si="21"/>
        <v>1</v>
      </c>
      <c r="AH126" s="7" t="b">
        <f t="shared" si="22"/>
        <v>1</v>
      </c>
      <c r="AI126" s="7" t="s">
        <v>415</v>
      </c>
      <c r="AJ126" s="7">
        <v>241.2</v>
      </c>
      <c r="AK126" s="47">
        <f t="shared" si="23"/>
        <v>241.18245889171124</v>
      </c>
      <c r="AL126" s="47">
        <f t="shared" si="24"/>
        <v>-1.7541108288753549E-2</v>
      </c>
    </row>
    <row r="127" spans="1:38" x14ac:dyDescent="0.3">
      <c r="A127" s="7" t="s">
        <v>113</v>
      </c>
      <c r="B127" s="7" t="s">
        <v>341</v>
      </c>
      <c r="C127" s="20">
        <v>6.5959391702546375</v>
      </c>
      <c r="D127" s="7" t="s">
        <v>5</v>
      </c>
      <c r="E127" s="15">
        <v>2020</v>
      </c>
      <c r="F127" s="17" t="s">
        <v>442</v>
      </c>
      <c r="G127" s="18"/>
      <c r="H127" s="19" t="s">
        <v>520</v>
      </c>
      <c r="J127" s="7" t="e" vm="1">
        <f>IF(VLOOKUP($A127,'[1]4. Children with disabilities'!$B$8:$BG$226,'[1]4. Children with disabilities'!T$1,FALSE)=C127,"",VLOOKUP($A127,'[1]4. Children with disabilities'!$B$8:$BG$226,'[1]4. Children with disabilities'!T$1,FALSE)-C127)</f>
        <v>#VALUE!</v>
      </c>
      <c r="K127" s="7" t="e" vm="1">
        <f>IF(VLOOKUP($A127,'[1]4. Children with disabilities'!$B$8:$BG$226,'[1]4. Children with disabilities'!U$1,FALSE)=D127,"",VLOOKUP($A127,'[1]4. Children with disabilities'!$B$8:$BG$226,'[1]4. Children with disabilities'!U$1,FALSE))</f>
        <v>#VALUE!</v>
      </c>
      <c r="L127" s="20" t="e" vm="1">
        <f>IF(VLOOKUP($A127,'[1]4. Children with disabilities'!$B$8:$BG$226,'[1]4. Children with disabilities'!V$1,FALSE)=#REF!,"",VLOOKUP($A127,'[1]4. Children with disabilities'!$B$8:$BG$226,'[1]4. Children with disabilities'!V$1,FALSE)-#REF!)</f>
        <v>#VALUE!</v>
      </c>
      <c r="M127" s="20" t="e" vm="1">
        <f>IF(VLOOKUP($A127,'[1]4. Children with disabilities'!$B$8:$BG$226,'[1]4. Children with disabilities'!W$1,FALSE)=#REF!,"",VLOOKUP($A127,'[1]4. Children with disabilities'!$B$8:$BG$226,'[1]4. Children with disabilities'!W$1,FALSE))</f>
        <v>#VALUE!</v>
      </c>
      <c r="N127" s="20" t="e" vm="1">
        <f>IF(VLOOKUP($A127,'[1]4. Children with disabilities'!$B$8:$BG$226,'[1]4. Children with disabilities'!X$1,FALSE)=E127,"",VLOOKUP($A127,'[1]4. Children with disabilities'!$B$8:$BG$226,'[1]4. Children with disabilities'!X$1,FALSE)-E127)</f>
        <v>#VALUE!</v>
      </c>
      <c r="O127" s="20" t="e" vm="1">
        <f>IF(VLOOKUP($A127,'[1]4. Children with disabilities'!$B$8:$BG$226,'[1]4. Children with disabilities'!Y$1,FALSE)=#REF!,"",VLOOKUP($A127,'[1]4. Children with disabilities'!$B$8:$BG$226,'[1]4. Children with disabilities'!Y$1,FALSE))</f>
        <v>#VALUE!</v>
      </c>
      <c r="P127" s="20" t="e" vm="1">
        <f>IF(VLOOKUP($A127,'[1]4. Children with disabilities'!$B$8:$BG$226,'[1]4. Children with disabilities'!Z$1,FALSE)=F127,"",VLOOKUP($A127,'[1]4. Children with disabilities'!$B$8:$BG$226,'[1]4. Children with disabilities'!Z$1,FALSE)-F127)</f>
        <v>#VALUE!</v>
      </c>
      <c r="Q127" s="20" t="e" vm="1">
        <f>IF(VLOOKUP($A127,'[1]4. Children with disabilities'!$B$8:$BG$226,'[1]4. Children with disabilities'!AA$1,FALSE)=G127,"",VLOOKUP($A127,'[1]4. Children with disabilities'!$B$8:$BG$226,'[1]4. Children with disabilities'!AA$1,FALSE))</f>
        <v>#VALUE!</v>
      </c>
      <c r="R127" s="7" t="e" vm="1">
        <f>IF(VLOOKUP($A127,'[1]4. Children with disabilities'!$B$8:$BG$226,'[1]4. Children with disabilities'!AB$1,FALSE)=H127,"",VLOOKUP($A127,'[1]4. Children with disabilities'!$B$8:$BG$226,'[1]4. Children with disabilities'!AB$1,FALSE))</f>
        <v>#VALUE!</v>
      </c>
      <c r="S127" s="7" t="s">
        <v>390</v>
      </c>
      <c r="T127" s="47">
        <v>58.569497131906068</v>
      </c>
      <c r="U127" s="7">
        <v>2021</v>
      </c>
      <c r="V127" s="7" t="s">
        <v>442</v>
      </c>
      <c r="X127" s="7" t="s">
        <v>551</v>
      </c>
      <c r="Y127" s="7" t="b">
        <f t="shared" si="25"/>
        <v>1</v>
      </c>
      <c r="Z127" s="47">
        <f t="shared" si="14"/>
        <v>58.569497131906068</v>
      </c>
      <c r="AA127" s="20">
        <f t="shared" si="15"/>
        <v>2021</v>
      </c>
      <c r="AB127" s="20" t="str">
        <f t="shared" si="16"/>
        <v>Y0T17</v>
      </c>
      <c r="AC127" s="20">
        <f t="shared" si="17"/>
        <v>0</v>
      </c>
      <c r="AD127" s="20" t="str">
        <f t="shared" si="18"/>
        <v>Ministry of Gender and Children’s Affairs</v>
      </c>
      <c r="AE127" s="7" t="b">
        <f t="shared" si="19"/>
        <v>1</v>
      </c>
      <c r="AF127" s="7" t="b">
        <f t="shared" si="20"/>
        <v>1</v>
      </c>
      <c r="AG127" s="7" t="b">
        <f t="shared" si="21"/>
        <v>1</v>
      </c>
      <c r="AH127" s="7" t="b">
        <f t="shared" si="22"/>
        <v>1</v>
      </c>
      <c r="AI127" s="7" t="s">
        <v>416</v>
      </c>
      <c r="AJ127" s="7">
        <v>107.7</v>
      </c>
      <c r="AK127" s="47">
        <f t="shared" si="23"/>
        <v>107.65359362513857</v>
      </c>
      <c r="AL127" s="47">
        <f t="shared" si="24"/>
        <v>-4.6406374861433619E-2</v>
      </c>
    </row>
    <row r="128" spans="1:38" x14ac:dyDescent="0.3">
      <c r="A128" s="7" t="s">
        <v>114</v>
      </c>
      <c r="B128" s="7" t="s">
        <v>342</v>
      </c>
      <c r="C128" s="40">
        <v>282.57295519934235</v>
      </c>
      <c r="D128" s="7" t="s">
        <v>5</v>
      </c>
      <c r="E128" s="15">
        <v>2010</v>
      </c>
      <c r="F128" s="15" t="s">
        <v>442</v>
      </c>
      <c r="G128" s="16"/>
      <c r="H128" s="19" t="s">
        <v>521</v>
      </c>
      <c r="J128" s="7" t="e" vm="1">
        <f>IF(VLOOKUP($A128,'[1]4. Children with disabilities'!$B$8:$BG$226,'[1]4. Children with disabilities'!T$1,FALSE)=C128,"",VLOOKUP($A128,'[1]4. Children with disabilities'!$B$8:$BG$226,'[1]4. Children with disabilities'!T$1,FALSE)-C128)</f>
        <v>#VALUE!</v>
      </c>
      <c r="K128" s="7" t="e" vm="1">
        <f>IF(VLOOKUP($A128,'[1]4. Children with disabilities'!$B$8:$BG$226,'[1]4. Children with disabilities'!U$1,FALSE)=D128,"",VLOOKUP($A128,'[1]4. Children with disabilities'!$B$8:$BG$226,'[1]4. Children with disabilities'!U$1,FALSE))</f>
        <v>#VALUE!</v>
      </c>
      <c r="L128" s="20" t="e" vm="1">
        <f>IF(VLOOKUP($A128,'[1]4. Children with disabilities'!$B$8:$BG$226,'[1]4. Children with disabilities'!V$1,FALSE)=#REF!,"",VLOOKUP($A128,'[1]4. Children with disabilities'!$B$8:$BG$226,'[1]4. Children with disabilities'!V$1,FALSE)-#REF!)</f>
        <v>#VALUE!</v>
      </c>
      <c r="M128" s="20" t="e" vm="1">
        <f>IF(VLOOKUP($A128,'[1]4. Children with disabilities'!$B$8:$BG$226,'[1]4. Children with disabilities'!W$1,FALSE)=#REF!,"",VLOOKUP($A128,'[1]4. Children with disabilities'!$B$8:$BG$226,'[1]4. Children with disabilities'!W$1,FALSE))</f>
        <v>#VALUE!</v>
      </c>
      <c r="N128" s="20" t="e" vm="1">
        <f>IF(VLOOKUP($A128,'[1]4. Children with disabilities'!$B$8:$BG$226,'[1]4. Children with disabilities'!X$1,FALSE)=E128,"",VLOOKUP($A128,'[1]4. Children with disabilities'!$B$8:$BG$226,'[1]4. Children with disabilities'!X$1,FALSE)-E128)</f>
        <v>#VALUE!</v>
      </c>
      <c r="O128" s="20" t="e" vm="1">
        <f>IF(VLOOKUP($A128,'[1]4. Children with disabilities'!$B$8:$BG$226,'[1]4. Children with disabilities'!Y$1,FALSE)=#REF!,"",VLOOKUP($A128,'[1]4. Children with disabilities'!$B$8:$BG$226,'[1]4. Children with disabilities'!Y$1,FALSE))</f>
        <v>#VALUE!</v>
      </c>
      <c r="P128" s="20" t="e" vm="1">
        <f>IF(VLOOKUP($A128,'[1]4. Children with disabilities'!$B$8:$BG$226,'[1]4. Children with disabilities'!Z$1,FALSE)=F128,"",VLOOKUP($A128,'[1]4. Children with disabilities'!$B$8:$BG$226,'[1]4. Children with disabilities'!Z$1,FALSE)-F128)</f>
        <v>#VALUE!</v>
      </c>
      <c r="Q128" s="20" t="e" vm="1">
        <f>IF(VLOOKUP($A128,'[1]4. Children with disabilities'!$B$8:$BG$226,'[1]4. Children with disabilities'!AA$1,FALSE)=G128,"",VLOOKUP($A128,'[1]4. Children with disabilities'!$B$8:$BG$226,'[1]4. Children with disabilities'!AA$1,FALSE))</f>
        <v>#VALUE!</v>
      </c>
      <c r="R128" s="7" t="e" vm="1">
        <f>IF(VLOOKUP($A128,'[1]4. Children with disabilities'!$B$8:$BG$226,'[1]4. Children with disabilities'!AB$1,FALSE)=H128,"",VLOOKUP($A128,'[1]4. Children with disabilities'!$B$8:$BG$226,'[1]4. Children with disabilities'!AB$1,FALSE))</f>
        <v>#VALUE!</v>
      </c>
      <c r="S128" s="7" t="s">
        <v>392</v>
      </c>
      <c r="T128" s="47">
        <v>428.18199507895315</v>
      </c>
      <c r="U128" s="7">
        <v>2007</v>
      </c>
      <c r="V128" s="7" t="s">
        <v>442</v>
      </c>
      <c r="X128" s="7" t="s">
        <v>600</v>
      </c>
      <c r="Y128" s="7" t="b">
        <f t="shared" si="25"/>
        <v>0</v>
      </c>
      <c r="Z128" s="47">
        <f t="shared" si="14"/>
        <v>0</v>
      </c>
      <c r="AA128" s="20">
        <f t="shared" si="15"/>
        <v>0</v>
      </c>
      <c r="AB128" s="20">
        <f t="shared" si="16"/>
        <v>0</v>
      </c>
      <c r="AC128" s="20">
        <f t="shared" si="17"/>
        <v>0</v>
      </c>
      <c r="AD128" s="20">
        <f t="shared" si="18"/>
        <v>0</v>
      </c>
      <c r="AE128" s="7" t="b">
        <f t="shared" si="19"/>
        <v>0</v>
      </c>
      <c r="AF128" s="7" t="b">
        <f t="shared" si="20"/>
        <v>0</v>
      </c>
      <c r="AG128" s="7" t="b">
        <f t="shared" si="21"/>
        <v>1</v>
      </c>
      <c r="AH128" s="7" t="b">
        <f t="shared" si="22"/>
        <v>0</v>
      </c>
      <c r="AI128" s="7" t="s">
        <v>418</v>
      </c>
      <c r="AJ128" s="7">
        <v>226.6</v>
      </c>
      <c r="AK128" s="47">
        <f t="shared" si="23"/>
        <v>226.63036660962649</v>
      </c>
      <c r="AL128" s="47">
        <f t="shared" si="24"/>
        <v>3.036660962649762E-2</v>
      </c>
    </row>
    <row r="129" spans="1:38" x14ac:dyDescent="0.3">
      <c r="A129" s="7" t="s">
        <v>125</v>
      </c>
      <c r="B129" s="7" t="s">
        <v>354</v>
      </c>
      <c r="C129" s="20">
        <v>2.2162562573779168</v>
      </c>
      <c r="D129" s="7" t="s">
        <v>15</v>
      </c>
      <c r="E129" s="15">
        <v>2020</v>
      </c>
      <c r="F129" s="17" t="s">
        <v>529</v>
      </c>
      <c r="G129" s="18" t="s">
        <v>530</v>
      </c>
      <c r="H129" s="19" t="s">
        <v>531</v>
      </c>
      <c r="J129" s="7" t="e" vm="1">
        <f>IF(VLOOKUP($A129,'[1]4. Children with disabilities'!$B$8:$BG$226,'[1]4. Children with disabilities'!T$1,FALSE)=C129,"",VLOOKUP($A129,'[1]4. Children with disabilities'!$B$8:$BG$226,'[1]4. Children with disabilities'!T$1,FALSE)-C129)</f>
        <v>#VALUE!</v>
      </c>
      <c r="K129" s="7" t="e" vm="1">
        <f>IF(VLOOKUP($A129,'[1]4. Children with disabilities'!$B$8:$BG$226,'[1]4. Children with disabilities'!U$1,FALSE)=D129,"",VLOOKUP($A129,'[1]4. Children with disabilities'!$B$8:$BG$226,'[1]4. Children with disabilities'!U$1,FALSE))</f>
        <v>#VALUE!</v>
      </c>
      <c r="L129" s="20" t="e" vm="1">
        <f>IF(VLOOKUP($A129,'[1]4. Children with disabilities'!$B$8:$BG$226,'[1]4. Children with disabilities'!V$1,FALSE)=#REF!,"",VLOOKUP($A129,'[1]4. Children with disabilities'!$B$8:$BG$226,'[1]4. Children with disabilities'!V$1,FALSE)-#REF!)</f>
        <v>#VALUE!</v>
      </c>
      <c r="M129" s="20" t="e" vm="1">
        <f>IF(VLOOKUP($A129,'[1]4. Children with disabilities'!$B$8:$BG$226,'[1]4. Children with disabilities'!W$1,FALSE)=#REF!,"",VLOOKUP($A129,'[1]4. Children with disabilities'!$B$8:$BG$226,'[1]4. Children with disabilities'!W$1,FALSE))</f>
        <v>#VALUE!</v>
      </c>
      <c r="N129" s="20" t="e" vm="1">
        <f>IF(VLOOKUP($A129,'[1]4. Children with disabilities'!$B$8:$BG$226,'[1]4. Children with disabilities'!X$1,FALSE)=E129,"",VLOOKUP($A129,'[1]4. Children with disabilities'!$B$8:$BG$226,'[1]4. Children with disabilities'!X$1,FALSE)-E129)</f>
        <v>#VALUE!</v>
      </c>
      <c r="O129" s="20" t="e" vm="1">
        <f>IF(VLOOKUP($A129,'[1]4. Children with disabilities'!$B$8:$BG$226,'[1]4. Children with disabilities'!Y$1,FALSE)=#REF!,"",VLOOKUP($A129,'[1]4. Children with disabilities'!$B$8:$BG$226,'[1]4. Children with disabilities'!Y$1,FALSE))</f>
        <v>#VALUE!</v>
      </c>
      <c r="P129" s="20" t="e" vm="1">
        <f>IF(VLOOKUP($A129,'[1]4. Children with disabilities'!$B$8:$BG$226,'[1]4. Children with disabilities'!Z$1,FALSE)=F129,"",VLOOKUP($A129,'[1]4. Children with disabilities'!$B$8:$BG$226,'[1]4. Children with disabilities'!Z$1,FALSE)-F129)</f>
        <v>#VALUE!</v>
      </c>
      <c r="Q129" s="20" t="e" vm="1">
        <f>IF(VLOOKUP($A129,'[1]4. Children with disabilities'!$B$8:$BG$226,'[1]4. Children with disabilities'!AA$1,FALSE)=G129,"",VLOOKUP($A129,'[1]4. Children with disabilities'!$B$8:$BG$226,'[1]4. Children with disabilities'!AA$1,FALSE))</f>
        <v>#VALUE!</v>
      </c>
      <c r="R129" s="7" t="e" vm="1">
        <f>IF(VLOOKUP($A129,'[1]4. Children with disabilities'!$B$8:$BG$226,'[1]4. Children with disabilities'!AB$1,FALSE)=H129,"",VLOOKUP($A129,'[1]4. Children with disabilities'!$B$8:$BG$226,'[1]4. Children with disabilities'!AB$1,FALSE))</f>
        <v>#VALUE!</v>
      </c>
      <c r="S129" s="7" t="s">
        <v>393</v>
      </c>
      <c r="T129" s="47">
        <v>349.98891701762773</v>
      </c>
      <c r="U129" s="7">
        <v>2008</v>
      </c>
      <c r="V129" s="7" t="s">
        <v>442</v>
      </c>
      <c r="X129" s="7" t="s">
        <v>604</v>
      </c>
      <c r="Y129" s="7" t="b">
        <f t="shared" si="25"/>
        <v>0</v>
      </c>
      <c r="Z129" s="47">
        <f t="shared" si="14"/>
        <v>0</v>
      </c>
      <c r="AA129" s="20">
        <f t="shared" si="15"/>
        <v>0</v>
      </c>
      <c r="AB129" s="20">
        <f t="shared" si="16"/>
        <v>0</v>
      </c>
      <c r="AC129" s="20">
        <f t="shared" si="17"/>
        <v>0</v>
      </c>
      <c r="AD129" s="20">
        <f t="shared" si="18"/>
        <v>0</v>
      </c>
      <c r="AE129" s="7" t="b">
        <f t="shared" si="19"/>
        <v>0</v>
      </c>
      <c r="AF129" s="7" t="b">
        <f t="shared" si="20"/>
        <v>0</v>
      </c>
      <c r="AG129" s="7" t="b">
        <f t="shared" si="21"/>
        <v>1</v>
      </c>
      <c r="AH129" s="7" t="b">
        <f t="shared" si="22"/>
        <v>0</v>
      </c>
      <c r="AI129" s="7" t="s">
        <v>419</v>
      </c>
      <c r="AJ129" s="7">
        <v>631.79999999999995</v>
      </c>
      <c r="AK129" s="47">
        <f t="shared" si="23"/>
        <v>631.81169313850262</v>
      </c>
      <c r="AL129" s="47">
        <f t="shared" si="24"/>
        <v>1.1693138502664624E-2</v>
      </c>
    </row>
    <row r="130" spans="1:38" x14ac:dyDescent="0.3">
      <c r="A130" s="7" t="s">
        <v>121</v>
      </c>
      <c r="B130" s="7" t="s">
        <v>350</v>
      </c>
      <c r="C130" s="20">
        <v>103.14783791890096</v>
      </c>
      <c r="D130" s="7" t="s">
        <v>15</v>
      </c>
      <c r="E130" s="15">
        <v>2020</v>
      </c>
      <c r="F130" s="17" t="s">
        <v>459</v>
      </c>
      <c r="G130" s="18" t="s">
        <v>460</v>
      </c>
      <c r="H130" s="19" t="s">
        <v>525</v>
      </c>
      <c r="J130" s="7" t="e" vm="1">
        <f>IF(VLOOKUP($A130,'[1]4. Children with disabilities'!$B$8:$BG$226,'[1]4. Children with disabilities'!T$1,FALSE)=C130,"",VLOOKUP($A130,'[1]4. Children with disabilities'!$B$8:$BG$226,'[1]4. Children with disabilities'!T$1,FALSE)-C130)</f>
        <v>#VALUE!</v>
      </c>
      <c r="K130" s="7" t="e" vm="1">
        <f>IF(VLOOKUP($A130,'[1]4. Children with disabilities'!$B$8:$BG$226,'[1]4. Children with disabilities'!U$1,FALSE)=D130,"",VLOOKUP($A130,'[1]4. Children with disabilities'!$B$8:$BG$226,'[1]4. Children with disabilities'!U$1,FALSE))</f>
        <v>#VALUE!</v>
      </c>
      <c r="L130" s="20" t="e" vm="1">
        <f>IF(VLOOKUP($A130,'[1]4. Children with disabilities'!$B$8:$BG$226,'[1]4. Children with disabilities'!V$1,FALSE)=#REF!,"",VLOOKUP($A130,'[1]4. Children with disabilities'!$B$8:$BG$226,'[1]4. Children with disabilities'!V$1,FALSE)-#REF!)</f>
        <v>#VALUE!</v>
      </c>
      <c r="M130" s="20" t="e" vm="1">
        <f>IF(VLOOKUP($A130,'[1]4. Children with disabilities'!$B$8:$BG$226,'[1]4. Children with disabilities'!W$1,FALSE)=#REF!,"",VLOOKUP($A130,'[1]4. Children with disabilities'!$B$8:$BG$226,'[1]4. Children with disabilities'!W$1,FALSE))</f>
        <v>#VALUE!</v>
      </c>
      <c r="N130" s="20" t="e" vm="1">
        <f>IF(VLOOKUP($A130,'[1]4. Children with disabilities'!$B$8:$BG$226,'[1]4. Children with disabilities'!X$1,FALSE)=E130,"",VLOOKUP($A130,'[1]4. Children with disabilities'!$B$8:$BG$226,'[1]4. Children with disabilities'!X$1,FALSE)-E130)</f>
        <v>#VALUE!</v>
      </c>
      <c r="O130" s="20" t="e" vm="1">
        <f>IF(VLOOKUP($A130,'[1]4. Children with disabilities'!$B$8:$BG$226,'[1]4. Children with disabilities'!Y$1,FALSE)=#REF!,"",VLOOKUP($A130,'[1]4. Children with disabilities'!$B$8:$BG$226,'[1]4. Children with disabilities'!Y$1,FALSE))</f>
        <v>#VALUE!</v>
      </c>
      <c r="P130" s="20" t="e" vm="1">
        <f>IF(VLOOKUP($A130,'[1]4. Children with disabilities'!$B$8:$BG$226,'[1]4. Children with disabilities'!Z$1,FALSE)=F130,"",VLOOKUP($A130,'[1]4. Children with disabilities'!$B$8:$BG$226,'[1]4. Children with disabilities'!Z$1,FALSE)-F130)</f>
        <v>#VALUE!</v>
      </c>
      <c r="Q130" s="20" t="e" vm="1">
        <f>IF(VLOOKUP($A130,'[1]4. Children with disabilities'!$B$8:$BG$226,'[1]4. Children with disabilities'!AA$1,FALSE)=G130,"",VLOOKUP($A130,'[1]4. Children with disabilities'!$B$8:$BG$226,'[1]4. Children with disabilities'!AA$1,FALSE))</f>
        <v>#VALUE!</v>
      </c>
      <c r="R130" s="7" t="e" vm="1">
        <f>IF(VLOOKUP($A130,'[1]4. Children with disabilities'!$B$8:$BG$226,'[1]4. Children with disabilities'!AB$1,FALSE)=H130,"",VLOOKUP($A130,'[1]4. Children with disabilities'!$B$8:$BG$226,'[1]4. Children with disabilities'!AB$1,FALSE))</f>
        <v>#VALUE!</v>
      </c>
      <c r="S130" s="7" t="s">
        <v>396</v>
      </c>
      <c r="T130" s="47">
        <v>71.694333430809607</v>
      </c>
      <c r="U130" s="7">
        <v>2011</v>
      </c>
      <c r="V130" s="7" t="s">
        <v>442</v>
      </c>
      <c r="X130" s="7" t="s">
        <v>552</v>
      </c>
      <c r="Y130" s="7" t="b">
        <f t="shared" si="25"/>
        <v>1</v>
      </c>
      <c r="Z130" s="47">
        <f t="shared" si="14"/>
        <v>71.694333430809607</v>
      </c>
      <c r="AA130" s="20">
        <f t="shared" si="15"/>
        <v>2011</v>
      </c>
      <c r="AB130" s="20" t="str">
        <f t="shared" si="16"/>
        <v>Y0T17</v>
      </c>
      <c r="AC130" s="20">
        <f t="shared" si="17"/>
        <v>0</v>
      </c>
      <c r="AD130" s="20" t="str">
        <f t="shared" si="18"/>
        <v>Community Agency for Social Enquiry</v>
      </c>
      <c r="AE130" s="7" t="b">
        <f t="shared" si="19"/>
        <v>1</v>
      </c>
      <c r="AF130" s="7" t="b">
        <f t="shared" si="20"/>
        <v>1</v>
      </c>
      <c r="AG130" s="7" t="b">
        <f t="shared" si="21"/>
        <v>1</v>
      </c>
      <c r="AH130" s="7" t="b">
        <f t="shared" si="22"/>
        <v>1</v>
      </c>
      <c r="AI130" s="7" t="s">
        <v>421</v>
      </c>
      <c r="AJ130" s="7">
        <v>66.3</v>
      </c>
      <c r="AK130" s="47">
        <f t="shared" si="23"/>
        <v>66.344374191398018</v>
      </c>
      <c r="AL130" s="47">
        <f t="shared" si="24"/>
        <v>4.4374191398020457E-2</v>
      </c>
    </row>
    <row r="131" spans="1:38" x14ac:dyDescent="0.3">
      <c r="A131" s="7" t="s">
        <v>120</v>
      </c>
      <c r="B131" s="7" t="s">
        <v>349</v>
      </c>
      <c r="C131" s="20">
        <v>92.693915845370256</v>
      </c>
      <c r="D131" s="7" t="s">
        <v>15</v>
      </c>
      <c r="E131" s="15">
        <v>2020</v>
      </c>
      <c r="F131" s="17" t="s">
        <v>459</v>
      </c>
      <c r="G131" s="18" t="s">
        <v>460</v>
      </c>
      <c r="H131" s="19" t="s">
        <v>524</v>
      </c>
      <c r="J131" s="7" t="e" vm="1">
        <f>IF(VLOOKUP($A131,'[1]4. Children with disabilities'!$B$8:$BG$226,'[1]4. Children with disabilities'!T$1,FALSE)=C131,"",VLOOKUP($A131,'[1]4. Children with disabilities'!$B$8:$BG$226,'[1]4. Children with disabilities'!T$1,FALSE)-C131)</f>
        <v>#VALUE!</v>
      </c>
      <c r="K131" s="7" t="e" vm="1">
        <f>IF(VLOOKUP($A131,'[1]4. Children with disabilities'!$B$8:$BG$226,'[1]4. Children with disabilities'!U$1,FALSE)=D131,"",VLOOKUP($A131,'[1]4. Children with disabilities'!$B$8:$BG$226,'[1]4. Children with disabilities'!U$1,FALSE))</f>
        <v>#VALUE!</v>
      </c>
      <c r="L131" s="20" t="e" vm="1">
        <f>IF(VLOOKUP($A131,'[1]4. Children with disabilities'!$B$8:$BG$226,'[1]4. Children with disabilities'!V$1,FALSE)=#REF!,"",VLOOKUP($A131,'[1]4. Children with disabilities'!$B$8:$BG$226,'[1]4. Children with disabilities'!V$1,FALSE)-#REF!)</f>
        <v>#VALUE!</v>
      </c>
      <c r="M131" s="20" t="e" vm="1">
        <f>IF(VLOOKUP($A131,'[1]4. Children with disabilities'!$B$8:$BG$226,'[1]4. Children with disabilities'!W$1,FALSE)=#REF!,"",VLOOKUP($A131,'[1]4. Children with disabilities'!$B$8:$BG$226,'[1]4. Children with disabilities'!W$1,FALSE))</f>
        <v>#VALUE!</v>
      </c>
      <c r="N131" s="20" t="e" vm="1">
        <f>IF(VLOOKUP($A131,'[1]4. Children with disabilities'!$B$8:$BG$226,'[1]4. Children with disabilities'!X$1,FALSE)=E131,"",VLOOKUP($A131,'[1]4. Children with disabilities'!$B$8:$BG$226,'[1]4. Children with disabilities'!X$1,FALSE)-E131)</f>
        <v>#VALUE!</v>
      </c>
      <c r="O131" s="20" t="e" vm="1">
        <f>IF(VLOOKUP($A131,'[1]4. Children with disabilities'!$B$8:$BG$226,'[1]4. Children with disabilities'!Y$1,FALSE)=#REF!,"",VLOOKUP($A131,'[1]4. Children with disabilities'!$B$8:$BG$226,'[1]4. Children with disabilities'!Y$1,FALSE))</f>
        <v>#VALUE!</v>
      </c>
      <c r="P131" s="20" t="e" vm="1">
        <f>IF(VLOOKUP($A131,'[1]4. Children with disabilities'!$B$8:$BG$226,'[1]4. Children with disabilities'!Z$1,FALSE)=F131,"",VLOOKUP($A131,'[1]4. Children with disabilities'!$B$8:$BG$226,'[1]4. Children with disabilities'!Z$1,FALSE)-F131)</f>
        <v>#VALUE!</v>
      </c>
      <c r="Q131" s="20" t="e" vm="1">
        <f>IF(VLOOKUP($A131,'[1]4. Children with disabilities'!$B$8:$BG$226,'[1]4. Children with disabilities'!AA$1,FALSE)=G131,"",VLOOKUP($A131,'[1]4. Children with disabilities'!$B$8:$BG$226,'[1]4. Children with disabilities'!AA$1,FALSE))</f>
        <v>#VALUE!</v>
      </c>
      <c r="R131" s="7" t="e" vm="1">
        <f>IF(VLOOKUP($A131,'[1]4. Children with disabilities'!$B$8:$BG$226,'[1]4. Children with disabilities'!AB$1,FALSE)=H131,"",VLOOKUP($A131,'[1]4. Children with disabilities'!$B$8:$BG$226,'[1]4. Children with disabilities'!AB$1,FALSE))</f>
        <v>#VALUE!</v>
      </c>
      <c r="S131" s="7" t="s">
        <v>398</v>
      </c>
      <c r="T131" s="47">
        <v>183.38157379937491</v>
      </c>
      <c r="U131" s="7">
        <v>2007</v>
      </c>
      <c r="V131" s="7" t="s">
        <v>442</v>
      </c>
      <c r="X131" s="7" t="s">
        <v>605</v>
      </c>
      <c r="Y131" s="7" t="b">
        <f t="shared" si="25"/>
        <v>0</v>
      </c>
      <c r="Z131" s="47">
        <f t="shared" si="14"/>
        <v>0</v>
      </c>
      <c r="AA131" s="20">
        <f t="shared" si="15"/>
        <v>0</v>
      </c>
      <c r="AB131" s="20">
        <f t="shared" si="16"/>
        <v>0</v>
      </c>
      <c r="AC131" s="20">
        <f t="shared" si="17"/>
        <v>0</v>
      </c>
      <c r="AD131" s="20">
        <f t="shared" si="18"/>
        <v>0</v>
      </c>
      <c r="AE131" s="7" t="b">
        <f t="shared" si="19"/>
        <v>0</v>
      </c>
      <c r="AF131" s="7" t="b">
        <f t="shared" si="20"/>
        <v>0</v>
      </c>
      <c r="AG131" s="7" t="b">
        <f t="shared" si="21"/>
        <v>1</v>
      </c>
      <c r="AH131" s="7" t="b">
        <f t="shared" si="22"/>
        <v>0</v>
      </c>
      <c r="AI131" s="7" t="s">
        <v>422</v>
      </c>
      <c r="AJ131" s="7">
        <v>77</v>
      </c>
      <c r="AK131" s="47">
        <f t="shared" si="23"/>
        <v>77.049168677050744</v>
      </c>
      <c r="AL131" s="47">
        <f t="shared" si="24"/>
        <v>4.9168677050744236E-2</v>
      </c>
    </row>
    <row r="132" spans="1:38" x14ac:dyDescent="0.3">
      <c r="A132" s="7" t="s">
        <v>124</v>
      </c>
      <c r="B132" s="7" t="s">
        <v>353</v>
      </c>
      <c r="C132" s="20">
        <v>65.427424172006795</v>
      </c>
      <c r="D132" s="7" t="s">
        <v>5</v>
      </c>
      <c r="E132" s="15">
        <v>2013</v>
      </c>
      <c r="F132" s="17" t="s">
        <v>442</v>
      </c>
      <c r="G132" s="18"/>
      <c r="H132" s="19" t="s">
        <v>528</v>
      </c>
      <c r="J132" s="7" t="e" vm="1">
        <f>IF(VLOOKUP($A132,'[1]4. Children with disabilities'!$B$8:$BG$226,'[1]4. Children with disabilities'!T$1,FALSE)=C132,"",VLOOKUP($A132,'[1]4. Children with disabilities'!$B$8:$BG$226,'[1]4. Children with disabilities'!T$1,FALSE)-C132)</f>
        <v>#VALUE!</v>
      </c>
      <c r="K132" s="7" t="e" vm="1">
        <f>IF(VLOOKUP($A132,'[1]4. Children with disabilities'!$B$8:$BG$226,'[1]4. Children with disabilities'!U$1,FALSE)=D132,"",VLOOKUP($A132,'[1]4. Children with disabilities'!$B$8:$BG$226,'[1]4. Children with disabilities'!U$1,FALSE))</f>
        <v>#VALUE!</v>
      </c>
      <c r="L132" s="20" t="e" vm="1">
        <f>IF(VLOOKUP($A132,'[1]4. Children with disabilities'!$B$8:$BG$226,'[1]4. Children with disabilities'!V$1,FALSE)=#REF!,"",VLOOKUP($A132,'[1]4. Children with disabilities'!$B$8:$BG$226,'[1]4. Children with disabilities'!V$1,FALSE)-#REF!)</f>
        <v>#VALUE!</v>
      </c>
      <c r="M132" s="20" t="e" vm="1">
        <f>IF(VLOOKUP($A132,'[1]4. Children with disabilities'!$B$8:$BG$226,'[1]4. Children with disabilities'!W$1,FALSE)=#REF!,"",VLOOKUP($A132,'[1]4. Children with disabilities'!$B$8:$BG$226,'[1]4. Children with disabilities'!W$1,FALSE))</f>
        <v>#VALUE!</v>
      </c>
      <c r="N132" s="20" t="e" vm="1">
        <f>IF(VLOOKUP($A132,'[1]4. Children with disabilities'!$B$8:$BG$226,'[1]4. Children with disabilities'!X$1,FALSE)=E132,"",VLOOKUP($A132,'[1]4. Children with disabilities'!$B$8:$BG$226,'[1]4. Children with disabilities'!X$1,FALSE)-E132)</f>
        <v>#VALUE!</v>
      </c>
      <c r="O132" s="20" t="e" vm="1">
        <f>IF(VLOOKUP($A132,'[1]4. Children with disabilities'!$B$8:$BG$226,'[1]4. Children with disabilities'!Y$1,FALSE)=#REF!,"",VLOOKUP($A132,'[1]4. Children with disabilities'!$B$8:$BG$226,'[1]4. Children with disabilities'!Y$1,FALSE))</f>
        <v>#VALUE!</v>
      </c>
      <c r="P132" s="20" t="e" vm="1">
        <f>IF(VLOOKUP($A132,'[1]4. Children with disabilities'!$B$8:$BG$226,'[1]4. Children with disabilities'!Z$1,FALSE)=F132,"",VLOOKUP($A132,'[1]4. Children with disabilities'!$B$8:$BG$226,'[1]4. Children with disabilities'!Z$1,FALSE)-F132)</f>
        <v>#VALUE!</v>
      </c>
      <c r="Q132" s="20" t="e" vm="1">
        <f>IF(VLOOKUP($A132,'[1]4. Children with disabilities'!$B$8:$BG$226,'[1]4. Children with disabilities'!AA$1,FALSE)=G132,"",VLOOKUP($A132,'[1]4. Children with disabilities'!$B$8:$BG$226,'[1]4. Children with disabilities'!AA$1,FALSE))</f>
        <v>#VALUE!</v>
      </c>
      <c r="R132" s="7" t="e" vm="1">
        <f>IF(VLOOKUP($A132,'[1]4. Children with disabilities'!$B$8:$BG$226,'[1]4. Children with disabilities'!AB$1,FALSE)=H132,"",VLOOKUP($A132,'[1]4. Children with disabilities'!$B$8:$BG$226,'[1]4. Children with disabilities'!AB$1,FALSE))</f>
        <v>#VALUE!</v>
      </c>
      <c r="S132" s="7" t="s">
        <v>399</v>
      </c>
      <c r="T132" s="47">
        <v>165.2066571267712</v>
      </c>
      <c r="U132" s="7">
        <v>2019</v>
      </c>
      <c r="V132" s="7" t="s">
        <v>442</v>
      </c>
      <c r="X132" s="7" t="s">
        <v>553</v>
      </c>
      <c r="Y132" s="7" t="b">
        <f t="shared" si="25"/>
        <v>1</v>
      </c>
      <c r="Z132" s="47">
        <f t="shared" si="14"/>
        <v>165.2066571267712</v>
      </c>
      <c r="AA132" s="20">
        <f t="shared" si="15"/>
        <v>2019</v>
      </c>
      <c r="AB132" s="20" t="str">
        <f t="shared" si="16"/>
        <v>Y0T17</v>
      </c>
      <c r="AC132" s="20">
        <f t="shared" si="17"/>
        <v>0</v>
      </c>
      <c r="AD132" s="20" t="str">
        <f t="shared" si="18"/>
        <v>Department of Census and Statistics (DCS), Census of Children in Child Care Institutions, Final Report 2019</v>
      </c>
      <c r="AE132" s="7" t="b">
        <f t="shared" si="19"/>
        <v>1</v>
      </c>
      <c r="AF132" s="7" t="b">
        <f t="shared" si="20"/>
        <v>1</v>
      </c>
      <c r="AG132" s="7" t="b">
        <f t="shared" si="21"/>
        <v>1</v>
      </c>
      <c r="AH132" s="7" t="b">
        <f t="shared" si="22"/>
        <v>1</v>
      </c>
      <c r="AI132" s="7" t="s">
        <v>423</v>
      </c>
      <c r="AJ132" s="7">
        <v>351.9</v>
      </c>
      <c r="AK132" s="47">
        <f t="shared" si="23"/>
        <v>351.88777301942343</v>
      </c>
      <c r="AL132" s="47">
        <f t="shared" si="24"/>
        <v>-1.2226980576542701E-2</v>
      </c>
    </row>
    <row r="133" spans="1:38" x14ac:dyDescent="0.3">
      <c r="A133" s="7" t="s">
        <v>116</v>
      </c>
      <c r="B133" s="7" t="s">
        <v>344</v>
      </c>
      <c r="C133" s="20">
        <v>7.5940079772133009</v>
      </c>
      <c r="D133" s="7" t="s">
        <v>5</v>
      </c>
      <c r="E133" s="15">
        <v>2011</v>
      </c>
      <c r="F133" s="17" t="s">
        <v>442</v>
      </c>
      <c r="G133" s="18"/>
      <c r="H133" s="19" t="s">
        <v>522</v>
      </c>
      <c r="J133" s="7" t="e" vm="1">
        <f>IF(VLOOKUP($A133,'[1]4. Children with disabilities'!$B$8:$BG$226,'[1]4. Children with disabilities'!T$1,FALSE)=C133,"",VLOOKUP($A133,'[1]4. Children with disabilities'!$B$8:$BG$226,'[1]4. Children with disabilities'!T$1,FALSE)-C133)</f>
        <v>#VALUE!</v>
      </c>
      <c r="K133" s="7" t="e" vm="1">
        <f>IF(VLOOKUP($A133,'[1]4. Children with disabilities'!$B$8:$BG$226,'[1]4. Children with disabilities'!U$1,FALSE)=D133,"",VLOOKUP($A133,'[1]4. Children with disabilities'!$B$8:$BG$226,'[1]4. Children with disabilities'!U$1,FALSE))</f>
        <v>#VALUE!</v>
      </c>
      <c r="L133" s="20" t="e" vm="1">
        <f>IF(VLOOKUP($A133,'[1]4. Children with disabilities'!$B$8:$BG$226,'[1]4. Children with disabilities'!V$1,FALSE)=#REF!,"",VLOOKUP($A133,'[1]4. Children with disabilities'!$B$8:$BG$226,'[1]4. Children with disabilities'!V$1,FALSE)-#REF!)</f>
        <v>#VALUE!</v>
      </c>
      <c r="M133" s="20" t="e" vm="1">
        <f>IF(VLOOKUP($A133,'[1]4. Children with disabilities'!$B$8:$BG$226,'[1]4. Children with disabilities'!W$1,FALSE)=#REF!,"",VLOOKUP($A133,'[1]4. Children with disabilities'!$B$8:$BG$226,'[1]4. Children with disabilities'!W$1,FALSE))</f>
        <v>#VALUE!</v>
      </c>
      <c r="N133" s="20" t="e" vm="1">
        <f>IF(VLOOKUP($A133,'[1]4. Children with disabilities'!$B$8:$BG$226,'[1]4. Children with disabilities'!X$1,FALSE)=E133,"",VLOOKUP($A133,'[1]4. Children with disabilities'!$B$8:$BG$226,'[1]4. Children with disabilities'!X$1,FALSE)-E133)</f>
        <v>#VALUE!</v>
      </c>
      <c r="O133" s="20" t="e" vm="1">
        <f>IF(VLOOKUP($A133,'[1]4. Children with disabilities'!$B$8:$BG$226,'[1]4. Children with disabilities'!Y$1,FALSE)=#REF!,"",VLOOKUP($A133,'[1]4. Children with disabilities'!$B$8:$BG$226,'[1]4. Children with disabilities'!Y$1,FALSE))</f>
        <v>#VALUE!</v>
      </c>
      <c r="P133" s="20" t="e" vm="1">
        <f>IF(VLOOKUP($A133,'[1]4. Children with disabilities'!$B$8:$BG$226,'[1]4. Children with disabilities'!Z$1,FALSE)=F133,"",VLOOKUP($A133,'[1]4. Children with disabilities'!$B$8:$BG$226,'[1]4. Children with disabilities'!Z$1,FALSE)-F133)</f>
        <v>#VALUE!</v>
      </c>
      <c r="Q133" s="20" t="e" vm="1">
        <f>IF(VLOOKUP($A133,'[1]4. Children with disabilities'!$B$8:$BG$226,'[1]4. Children with disabilities'!AA$1,FALSE)=G133,"",VLOOKUP($A133,'[1]4. Children with disabilities'!$B$8:$BG$226,'[1]4. Children with disabilities'!AA$1,FALSE))</f>
        <v>#VALUE!</v>
      </c>
      <c r="R133" s="7" t="e" vm="1">
        <f>IF(VLOOKUP($A133,'[1]4. Children with disabilities'!$B$8:$BG$226,'[1]4. Children with disabilities'!AB$1,FALSE)=H133,"",VLOOKUP($A133,'[1]4. Children with disabilities'!$B$8:$BG$226,'[1]4. Children with disabilities'!AB$1,FALSE))</f>
        <v>#VALUE!</v>
      </c>
      <c r="S133" s="7" t="s">
        <v>400</v>
      </c>
      <c r="T133" s="47">
        <v>163.39043903652097</v>
      </c>
      <c r="U133" s="7">
        <v>2012</v>
      </c>
      <c r="V133" s="7" t="s">
        <v>442</v>
      </c>
      <c r="X133" s="7" t="s">
        <v>554</v>
      </c>
      <c r="Y133" s="7" t="b">
        <f t="shared" si="25"/>
        <v>1</v>
      </c>
      <c r="Z133" s="47">
        <f t="shared" si="14"/>
        <v>163.39043903652097</v>
      </c>
      <c r="AA133" s="20">
        <f t="shared" si="15"/>
        <v>2012</v>
      </c>
      <c r="AB133" s="20" t="str">
        <f t="shared" si="16"/>
        <v>Y0T17</v>
      </c>
      <c r="AC133" s="20">
        <f t="shared" si="17"/>
        <v>0</v>
      </c>
      <c r="AD133" s="20" t="str">
        <f t="shared" si="18"/>
        <v>Ministry of Social Affairs (administrative data)</v>
      </c>
      <c r="AE133" s="7" t="b">
        <f t="shared" si="19"/>
        <v>1</v>
      </c>
      <c r="AF133" s="7" t="b">
        <f t="shared" si="20"/>
        <v>1</v>
      </c>
      <c r="AG133" s="7" t="b">
        <f t="shared" si="21"/>
        <v>1</v>
      </c>
      <c r="AH133" s="7" t="b">
        <f t="shared" si="22"/>
        <v>1</v>
      </c>
      <c r="AI133" s="7" t="s">
        <v>424</v>
      </c>
      <c r="AJ133" s="7">
        <v>281.3</v>
      </c>
      <c r="AK133" s="47">
        <f t="shared" si="23"/>
        <v>281.26442340031872</v>
      </c>
      <c r="AL133" s="47">
        <f t="shared" si="24"/>
        <v>-3.5576599681292009E-2</v>
      </c>
    </row>
    <row r="134" spans="1:38" x14ac:dyDescent="0.3">
      <c r="A134" s="7" t="s">
        <v>122</v>
      </c>
      <c r="B134" s="7" t="s">
        <v>351</v>
      </c>
      <c r="C134" s="40">
        <v>0</v>
      </c>
      <c r="D134" s="7" t="s">
        <v>5</v>
      </c>
      <c r="E134" s="15">
        <v>2021</v>
      </c>
      <c r="F134" s="17" t="s">
        <v>442</v>
      </c>
      <c r="G134" s="18"/>
      <c r="H134" s="19" t="s">
        <v>526</v>
      </c>
      <c r="J134" s="7" t="e" vm="1">
        <f>IF(VLOOKUP($A134,'[1]4. Children with disabilities'!$B$8:$BG$226,'[1]4. Children with disabilities'!T$1,FALSE)=C134,"",VLOOKUP($A134,'[1]4. Children with disabilities'!$B$8:$BG$226,'[1]4. Children with disabilities'!T$1,FALSE)-C134)</f>
        <v>#VALUE!</v>
      </c>
      <c r="K134" s="7" t="e" vm="1">
        <f>IF(VLOOKUP($A134,'[1]4. Children with disabilities'!$B$8:$BG$226,'[1]4. Children with disabilities'!U$1,FALSE)=D134,"",VLOOKUP($A134,'[1]4. Children with disabilities'!$B$8:$BG$226,'[1]4. Children with disabilities'!U$1,FALSE))</f>
        <v>#VALUE!</v>
      </c>
      <c r="L134" s="20" t="e" vm="1">
        <f>IF(VLOOKUP($A134,'[1]4. Children with disabilities'!$B$8:$BG$226,'[1]4. Children with disabilities'!V$1,FALSE)=#REF!,"",VLOOKUP($A134,'[1]4. Children with disabilities'!$B$8:$BG$226,'[1]4. Children with disabilities'!V$1,FALSE)-#REF!)</f>
        <v>#VALUE!</v>
      </c>
      <c r="M134" s="20" t="e" vm="1">
        <f>IF(VLOOKUP($A134,'[1]4. Children with disabilities'!$B$8:$BG$226,'[1]4. Children with disabilities'!W$1,FALSE)=#REF!,"",VLOOKUP($A134,'[1]4. Children with disabilities'!$B$8:$BG$226,'[1]4. Children with disabilities'!W$1,FALSE))</f>
        <v>#VALUE!</v>
      </c>
      <c r="N134" s="20" t="e" vm="1">
        <f>IF(VLOOKUP($A134,'[1]4. Children with disabilities'!$B$8:$BG$226,'[1]4. Children with disabilities'!X$1,FALSE)=E134,"",VLOOKUP($A134,'[1]4. Children with disabilities'!$B$8:$BG$226,'[1]4. Children with disabilities'!X$1,FALSE)-E134)</f>
        <v>#VALUE!</v>
      </c>
      <c r="O134" s="20" t="e" vm="1">
        <f>IF(VLOOKUP($A134,'[1]4. Children with disabilities'!$B$8:$BG$226,'[1]4. Children with disabilities'!Y$1,FALSE)=#REF!,"",VLOOKUP($A134,'[1]4. Children with disabilities'!$B$8:$BG$226,'[1]4. Children with disabilities'!Y$1,FALSE))</f>
        <v>#VALUE!</v>
      </c>
      <c r="P134" s="20" t="e" vm="1">
        <f>IF(VLOOKUP($A134,'[1]4. Children with disabilities'!$B$8:$BG$226,'[1]4. Children with disabilities'!Z$1,FALSE)=F134,"",VLOOKUP($A134,'[1]4. Children with disabilities'!$B$8:$BG$226,'[1]4. Children with disabilities'!Z$1,FALSE)-F134)</f>
        <v>#VALUE!</v>
      </c>
      <c r="Q134" s="20" t="e" vm="1">
        <f>IF(VLOOKUP($A134,'[1]4. Children with disabilities'!$B$8:$BG$226,'[1]4. Children with disabilities'!AA$1,FALSE)=G134,"",VLOOKUP($A134,'[1]4. Children with disabilities'!$B$8:$BG$226,'[1]4. Children with disabilities'!AA$1,FALSE))</f>
        <v>#VALUE!</v>
      </c>
      <c r="R134" s="7" t="e" vm="1">
        <f>IF(VLOOKUP($A134,'[1]4. Children with disabilities'!$B$8:$BG$226,'[1]4. Children with disabilities'!AB$1,FALSE)=H134,"",VLOOKUP($A134,'[1]4. Children with disabilities'!$B$8:$BG$226,'[1]4. Children with disabilities'!AB$1,FALSE))</f>
        <v>#VALUE!</v>
      </c>
      <c r="S134" s="7" t="s">
        <v>401</v>
      </c>
      <c r="T134" s="47">
        <v>3.2316070275931477</v>
      </c>
      <c r="U134" s="7">
        <v>2012</v>
      </c>
      <c r="V134" s="7" t="s">
        <v>442</v>
      </c>
      <c r="X134" s="7" t="s">
        <v>505</v>
      </c>
      <c r="Y134" s="7" t="b">
        <f t="shared" si="25"/>
        <v>1</v>
      </c>
      <c r="Z134" s="47">
        <f t="shared" si="14"/>
        <v>3.2316070275931477</v>
      </c>
      <c r="AA134" s="20">
        <f t="shared" si="15"/>
        <v>2012</v>
      </c>
      <c r="AB134" s="20" t="str">
        <f t="shared" si="16"/>
        <v>Y0T17</v>
      </c>
      <c r="AC134" s="20">
        <f t="shared" si="17"/>
        <v>0</v>
      </c>
      <c r="AD134" s="20" t="str">
        <f t="shared" si="18"/>
        <v>Ministry of Social Affairs</v>
      </c>
      <c r="AE134" s="7" t="b">
        <f t="shared" si="19"/>
        <v>1</v>
      </c>
      <c r="AF134" s="7" t="b">
        <f t="shared" si="20"/>
        <v>1</v>
      </c>
      <c r="AG134" s="7" t="b">
        <f t="shared" si="21"/>
        <v>1</v>
      </c>
      <c r="AH134" s="7" t="b">
        <f t="shared" si="22"/>
        <v>1</v>
      </c>
      <c r="AI134" s="7" t="s">
        <v>426</v>
      </c>
      <c r="AJ134" s="7">
        <v>30.9</v>
      </c>
      <c r="AK134" s="47">
        <f t="shared" si="23"/>
        <v>30.915672713544332</v>
      </c>
      <c r="AL134" s="47">
        <f t="shared" si="24"/>
        <v>1.5672713544333305E-2</v>
      </c>
    </row>
    <row r="135" spans="1:38" x14ac:dyDescent="0.3">
      <c r="A135" s="7" t="s">
        <v>133</v>
      </c>
      <c r="B135" s="7" t="s">
        <v>345</v>
      </c>
      <c r="C135" s="40" t="s">
        <v>5</v>
      </c>
      <c r="D135" s="7" t="s">
        <v>5</v>
      </c>
      <c r="E135" s="15" t="s">
        <v>5</v>
      </c>
      <c r="F135" s="17" t="s">
        <v>5</v>
      </c>
      <c r="G135" s="18" t="s">
        <v>5</v>
      </c>
      <c r="H135" s="19" t="s">
        <v>5</v>
      </c>
      <c r="J135" s="7" t="e" vm="1">
        <f>IF(VLOOKUP($A135,'[1]4. Children with disabilities'!$B$8:$BG$226,'[1]4. Children with disabilities'!T$1,FALSE)=C135,"",VLOOKUP($A135,'[1]4. Children with disabilities'!$B$8:$BG$226,'[1]4. Children with disabilities'!T$1,FALSE)-C135)</f>
        <v>#VALUE!</v>
      </c>
      <c r="K135" s="7" t="e" vm="1">
        <f>IF(VLOOKUP($A135,'[1]4. Children with disabilities'!$B$8:$BG$226,'[1]4. Children with disabilities'!U$1,FALSE)=D135,"",VLOOKUP($A135,'[1]4. Children with disabilities'!$B$8:$BG$226,'[1]4. Children with disabilities'!U$1,FALSE))</f>
        <v>#VALUE!</v>
      </c>
      <c r="L135" s="20" t="e" vm="1">
        <f>IF(VLOOKUP($A135,'[1]4. Children with disabilities'!$B$8:$BG$226,'[1]4. Children with disabilities'!V$1,FALSE)=#REF!,"",VLOOKUP($A135,'[1]4. Children with disabilities'!$B$8:$BG$226,'[1]4. Children with disabilities'!V$1,FALSE)-#REF!)</f>
        <v>#VALUE!</v>
      </c>
      <c r="M135" s="20" t="e" vm="1">
        <f>IF(VLOOKUP($A135,'[1]4. Children with disabilities'!$B$8:$BG$226,'[1]4. Children with disabilities'!W$1,FALSE)=#REF!,"",VLOOKUP($A135,'[1]4. Children with disabilities'!$B$8:$BG$226,'[1]4. Children with disabilities'!W$1,FALSE))</f>
        <v>#VALUE!</v>
      </c>
      <c r="N135" s="20" t="e" vm="1">
        <f>IF(VLOOKUP($A135,'[1]4. Children with disabilities'!$B$8:$BG$226,'[1]4. Children with disabilities'!X$1,FALSE)=E135,"",VLOOKUP($A135,'[1]4. Children with disabilities'!$B$8:$BG$226,'[1]4. Children with disabilities'!X$1,FALSE)-E135)</f>
        <v>#VALUE!</v>
      </c>
      <c r="O135" s="20" t="e" vm="1">
        <f>IF(VLOOKUP($A135,'[1]4. Children with disabilities'!$B$8:$BG$226,'[1]4. Children with disabilities'!Y$1,FALSE)=#REF!,"",VLOOKUP($A135,'[1]4. Children with disabilities'!$B$8:$BG$226,'[1]4. Children with disabilities'!Y$1,FALSE))</f>
        <v>#VALUE!</v>
      </c>
      <c r="P135" s="20" t="e" vm="1">
        <f>IF(VLOOKUP($A135,'[1]4. Children with disabilities'!$B$8:$BG$226,'[1]4. Children with disabilities'!Z$1,FALSE)=F135,"",VLOOKUP($A135,'[1]4. Children with disabilities'!$B$8:$BG$226,'[1]4. Children with disabilities'!Z$1,FALSE)-F135)</f>
        <v>#VALUE!</v>
      </c>
      <c r="Q135" s="20" t="e" vm="1">
        <f>IF(VLOOKUP($A135,'[1]4. Children with disabilities'!$B$8:$BG$226,'[1]4. Children with disabilities'!AA$1,FALSE)=G135,"",VLOOKUP($A135,'[1]4. Children with disabilities'!$B$8:$BG$226,'[1]4. Children with disabilities'!AA$1,FALSE))</f>
        <v>#VALUE!</v>
      </c>
      <c r="R135" s="7" t="e" vm="1">
        <f>IF(VLOOKUP($A135,'[1]4. Children with disabilities'!$B$8:$BG$226,'[1]4. Children with disabilities'!AB$1,FALSE)=H135,"",VLOOKUP($A135,'[1]4. Children with disabilities'!$B$8:$BG$226,'[1]4. Children with disabilities'!AB$1,FALSE))</f>
        <v>#VALUE!</v>
      </c>
      <c r="S135" s="7" t="s">
        <v>402</v>
      </c>
      <c r="T135" s="47">
        <v>860.78891303879982</v>
      </c>
      <c r="U135" s="7">
        <v>2013</v>
      </c>
      <c r="V135" s="7" t="s">
        <v>442</v>
      </c>
      <c r="X135" s="7" t="s">
        <v>555</v>
      </c>
      <c r="Y135" s="7" t="b">
        <f t="shared" si="25"/>
        <v>1</v>
      </c>
      <c r="Z135" s="47">
        <f t="shared" si="14"/>
        <v>860.78891303879982</v>
      </c>
      <c r="AA135" s="20">
        <f t="shared" si="15"/>
        <v>2013</v>
      </c>
      <c r="AB135" s="20" t="str">
        <f t="shared" si="16"/>
        <v>Y0T17</v>
      </c>
      <c r="AC135" s="20">
        <f t="shared" si="17"/>
        <v>0</v>
      </c>
      <c r="AD135" s="20" t="str">
        <f t="shared" si="18"/>
        <v>National Research Situation of Children's Daycare Facilities in Suriname (Center for People's Development &amp; The National Assembly)</v>
      </c>
      <c r="AE135" s="7" t="b">
        <f t="shared" si="19"/>
        <v>1</v>
      </c>
      <c r="AF135" s="7" t="b">
        <f t="shared" si="20"/>
        <v>1</v>
      </c>
      <c r="AG135" s="7" t="b">
        <f t="shared" si="21"/>
        <v>1</v>
      </c>
      <c r="AH135" s="7" t="b">
        <f t="shared" si="22"/>
        <v>1</v>
      </c>
      <c r="AI135" s="7" t="s">
        <v>429</v>
      </c>
      <c r="AJ135" s="7">
        <v>66.3</v>
      </c>
      <c r="AK135" s="47">
        <f t="shared" si="23"/>
        <v>66.282711629980071</v>
      </c>
      <c r="AL135" s="47">
        <f t="shared" si="24"/>
        <v>-1.7288370019926447E-2</v>
      </c>
    </row>
    <row r="136" spans="1:38" x14ac:dyDescent="0.3">
      <c r="A136" s="7" t="s">
        <v>110</v>
      </c>
      <c r="B136" s="7" t="s">
        <v>338</v>
      </c>
      <c r="C136" s="20">
        <v>70.54937064395186</v>
      </c>
      <c r="D136" s="7" t="s">
        <v>5</v>
      </c>
      <c r="E136" s="15">
        <v>2017</v>
      </c>
      <c r="F136" s="17" t="s">
        <v>442</v>
      </c>
      <c r="G136" s="18"/>
      <c r="H136" s="19" t="s">
        <v>517</v>
      </c>
      <c r="J136" s="7" t="e" vm="1">
        <f>IF(VLOOKUP($A136,'[1]4. Children with disabilities'!$B$8:$BG$226,'[1]4. Children with disabilities'!T$1,FALSE)=C136,"",VLOOKUP($A136,'[1]4. Children with disabilities'!$B$8:$BG$226,'[1]4. Children with disabilities'!T$1,FALSE)-C136)</f>
        <v>#VALUE!</v>
      </c>
      <c r="K136" s="7" t="e" vm="1">
        <f>IF(VLOOKUP($A136,'[1]4. Children with disabilities'!$B$8:$BG$226,'[1]4. Children with disabilities'!U$1,FALSE)=D136,"",VLOOKUP($A136,'[1]4. Children with disabilities'!$B$8:$BG$226,'[1]4. Children with disabilities'!U$1,FALSE))</f>
        <v>#VALUE!</v>
      </c>
      <c r="L136" s="20" t="e" vm="1">
        <f>IF(VLOOKUP($A136,'[1]4. Children with disabilities'!$B$8:$BG$226,'[1]4. Children with disabilities'!V$1,FALSE)=#REF!,"",VLOOKUP($A136,'[1]4. Children with disabilities'!$B$8:$BG$226,'[1]4. Children with disabilities'!V$1,FALSE)-#REF!)</f>
        <v>#VALUE!</v>
      </c>
      <c r="M136" s="20" t="e" vm="1">
        <f>IF(VLOOKUP($A136,'[1]4. Children with disabilities'!$B$8:$BG$226,'[1]4. Children with disabilities'!W$1,FALSE)=#REF!,"",VLOOKUP($A136,'[1]4. Children with disabilities'!$B$8:$BG$226,'[1]4. Children with disabilities'!W$1,FALSE))</f>
        <v>#VALUE!</v>
      </c>
      <c r="N136" s="20" t="e" vm="1">
        <f>IF(VLOOKUP($A136,'[1]4. Children with disabilities'!$B$8:$BG$226,'[1]4. Children with disabilities'!X$1,FALSE)=E136,"",VLOOKUP($A136,'[1]4. Children with disabilities'!$B$8:$BG$226,'[1]4. Children with disabilities'!X$1,FALSE)-E136)</f>
        <v>#VALUE!</v>
      </c>
      <c r="O136" s="20" t="e" vm="1">
        <f>IF(VLOOKUP($A136,'[1]4. Children with disabilities'!$B$8:$BG$226,'[1]4. Children with disabilities'!Y$1,FALSE)=#REF!,"",VLOOKUP($A136,'[1]4. Children with disabilities'!$B$8:$BG$226,'[1]4. Children with disabilities'!Y$1,FALSE))</f>
        <v>#VALUE!</v>
      </c>
      <c r="P136" s="20" t="e" vm="1">
        <f>IF(VLOOKUP($A136,'[1]4. Children with disabilities'!$B$8:$BG$226,'[1]4. Children with disabilities'!Z$1,FALSE)=F136,"",VLOOKUP($A136,'[1]4. Children with disabilities'!$B$8:$BG$226,'[1]4. Children with disabilities'!Z$1,FALSE)-F136)</f>
        <v>#VALUE!</v>
      </c>
      <c r="Q136" s="20" t="e" vm="1">
        <f>IF(VLOOKUP($A136,'[1]4. Children with disabilities'!$B$8:$BG$226,'[1]4. Children with disabilities'!AA$1,FALSE)=G136,"",VLOOKUP($A136,'[1]4. Children with disabilities'!$B$8:$BG$226,'[1]4. Children with disabilities'!AA$1,FALSE))</f>
        <v>#VALUE!</v>
      </c>
      <c r="R136" s="7" t="e" vm="1">
        <f>IF(VLOOKUP($A136,'[1]4. Children with disabilities'!$B$8:$BG$226,'[1]4. Children with disabilities'!AB$1,FALSE)=H136,"",VLOOKUP($A136,'[1]4. Children with disabilities'!$B$8:$BG$226,'[1]4. Children with disabilities'!AB$1,FALSE))</f>
        <v>#VALUE!</v>
      </c>
      <c r="S136" s="7" t="s">
        <v>403</v>
      </c>
      <c r="T136" s="47">
        <v>205.83956555501297</v>
      </c>
      <c r="U136" s="7">
        <v>2008</v>
      </c>
      <c r="V136" s="7" t="s">
        <v>442</v>
      </c>
      <c r="X136" s="7" t="s">
        <v>606</v>
      </c>
      <c r="Y136" s="7" t="b">
        <f t="shared" si="25"/>
        <v>0</v>
      </c>
      <c r="Z136" s="47">
        <f t="shared" si="14"/>
        <v>0</v>
      </c>
      <c r="AA136" s="20">
        <f t="shared" si="15"/>
        <v>0</v>
      </c>
      <c r="AB136" s="20">
        <f t="shared" si="16"/>
        <v>0</v>
      </c>
      <c r="AC136" s="20">
        <f t="shared" si="17"/>
        <v>0</v>
      </c>
      <c r="AD136" s="20">
        <f t="shared" si="18"/>
        <v>0</v>
      </c>
      <c r="AE136" s="7" t="b">
        <f t="shared" si="19"/>
        <v>0</v>
      </c>
      <c r="AF136" s="7" t="b">
        <f t="shared" si="20"/>
        <v>0</v>
      </c>
      <c r="AG136" s="7" t="b">
        <f t="shared" si="21"/>
        <v>1</v>
      </c>
      <c r="AH136" s="7" t="b">
        <f t="shared" si="22"/>
        <v>0</v>
      </c>
    </row>
    <row r="137" spans="1:38" x14ac:dyDescent="0.3">
      <c r="A137" s="7" t="s">
        <v>126</v>
      </c>
      <c r="B137" s="7" t="s">
        <v>339</v>
      </c>
      <c r="C137" s="40">
        <v>79.782390150255409</v>
      </c>
      <c r="D137" s="7" t="s">
        <v>5</v>
      </c>
      <c r="E137" s="15">
        <v>2012</v>
      </c>
      <c r="F137" s="17" t="s">
        <v>442</v>
      </c>
      <c r="G137" s="18"/>
      <c r="H137" s="19" t="s">
        <v>518</v>
      </c>
      <c r="J137" s="7" t="e" vm="1">
        <f>IF(VLOOKUP($A137,'[1]4. Children with disabilities'!$B$8:$BG$226,'[1]4. Children with disabilities'!T$1,FALSE)=C137,"",VLOOKUP($A137,'[1]4. Children with disabilities'!$B$8:$BG$226,'[1]4. Children with disabilities'!T$1,FALSE)-C137)</f>
        <v>#VALUE!</v>
      </c>
      <c r="K137" s="7" t="e" vm="1">
        <f>IF(VLOOKUP($A137,'[1]4. Children with disabilities'!$B$8:$BG$226,'[1]4. Children with disabilities'!U$1,FALSE)=D137,"",VLOOKUP($A137,'[1]4. Children with disabilities'!$B$8:$BG$226,'[1]4. Children with disabilities'!U$1,FALSE))</f>
        <v>#VALUE!</v>
      </c>
      <c r="L137" s="20" t="e" vm="1">
        <f>IF(VLOOKUP($A137,'[1]4. Children with disabilities'!$B$8:$BG$226,'[1]4. Children with disabilities'!V$1,FALSE)=#REF!,"",VLOOKUP($A137,'[1]4. Children with disabilities'!$B$8:$BG$226,'[1]4. Children with disabilities'!V$1,FALSE)-#REF!)</f>
        <v>#VALUE!</v>
      </c>
      <c r="M137" s="20" t="e" vm="1">
        <f>IF(VLOOKUP($A137,'[1]4. Children with disabilities'!$B$8:$BG$226,'[1]4. Children with disabilities'!W$1,FALSE)=#REF!,"",VLOOKUP($A137,'[1]4. Children with disabilities'!$B$8:$BG$226,'[1]4. Children with disabilities'!W$1,FALSE))</f>
        <v>#VALUE!</v>
      </c>
      <c r="N137" s="20" t="e" vm="1">
        <f>IF(VLOOKUP($A137,'[1]4. Children with disabilities'!$B$8:$BG$226,'[1]4. Children with disabilities'!X$1,FALSE)=E137,"",VLOOKUP($A137,'[1]4. Children with disabilities'!$B$8:$BG$226,'[1]4. Children with disabilities'!X$1,FALSE)-E137)</f>
        <v>#VALUE!</v>
      </c>
      <c r="O137" s="20" t="e" vm="1">
        <f>IF(VLOOKUP($A137,'[1]4. Children with disabilities'!$B$8:$BG$226,'[1]4. Children with disabilities'!Y$1,FALSE)=#REF!,"",VLOOKUP($A137,'[1]4. Children with disabilities'!$B$8:$BG$226,'[1]4. Children with disabilities'!Y$1,FALSE))</f>
        <v>#VALUE!</v>
      </c>
      <c r="P137" s="20" t="e" vm="1">
        <f>IF(VLOOKUP($A137,'[1]4. Children with disabilities'!$B$8:$BG$226,'[1]4. Children with disabilities'!Z$1,FALSE)=F137,"",VLOOKUP($A137,'[1]4. Children with disabilities'!$B$8:$BG$226,'[1]4. Children with disabilities'!Z$1,FALSE)-F137)</f>
        <v>#VALUE!</v>
      </c>
      <c r="Q137" s="20" t="e" vm="1">
        <f>IF(VLOOKUP($A137,'[1]4. Children with disabilities'!$B$8:$BG$226,'[1]4. Children with disabilities'!AA$1,FALSE)=G137,"",VLOOKUP($A137,'[1]4. Children with disabilities'!$B$8:$BG$226,'[1]4. Children with disabilities'!AA$1,FALSE))</f>
        <v>#VALUE!</v>
      </c>
      <c r="R137" s="7" t="e" vm="1">
        <f>IF(VLOOKUP($A137,'[1]4. Children with disabilities'!$B$8:$BG$226,'[1]4. Children with disabilities'!AB$1,FALSE)=H137,"",VLOOKUP($A137,'[1]4. Children with disabilities'!$B$8:$BG$226,'[1]4. Children with disabilities'!AB$1,FALSE))</f>
        <v>#VALUE!</v>
      </c>
      <c r="S137" s="7" t="s">
        <v>406</v>
      </c>
      <c r="T137" s="47">
        <v>200.12963082396621</v>
      </c>
      <c r="U137" s="7">
        <v>2020</v>
      </c>
      <c r="V137" s="7" t="s">
        <v>442</v>
      </c>
      <c r="X137" s="7" t="s">
        <v>556</v>
      </c>
      <c r="Y137" s="7" t="b">
        <f t="shared" si="25"/>
        <v>1</v>
      </c>
      <c r="Z137" s="47">
        <f t="shared" si="14"/>
        <v>200.12963082396621</v>
      </c>
      <c r="AA137" s="20">
        <f t="shared" si="15"/>
        <v>2020</v>
      </c>
      <c r="AB137" s="20" t="str">
        <f t="shared" si="16"/>
        <v>Y0T17</v>
      </c>
      <c r="AC137" s="20">
        <f t="shared" si="17"/>
        <v>0</v>
      </c>
      <c r="AD137" s="20" t="str">
        <f t="shared" si="18"/>
        <v>Statistics Agency as part of TransMonEE database</v>
      </c>
      <c r="AE137" s="7" t="b">
        <f t="shared" si="19"/>
        <v>1</v>
      </c>
      <c r="AF137" s="7" t="b">
        <f t="shared" si="20"/>
        <v>1</v>
      </c>
      <c r="AG137" s="7" t="b">
        <f t="shared" si="21"/>
        <v>1</v>
      </c>
      <c r="AH137" s="7" t="b">
        <f t="shared" si="22"/>
        <v>1</v>
      </c>
    </row>
    <row r="138" spans="1:38" x14ac:dyDescent="0.3">
      <c r="A138" s="7" t="s">
        <v>127</v>
      </c>
      <c r="B138" s="7" t="s">
        <v>355</v>
      </c>
      <c r="C138" s="20">
        <v>90.241546881147897</v>
      </c>
      <c r="D138" s="7" t="s">
        <v>5</v>
      </c>
      <c r="E138" s="15">
        <v>2013</v>
      </c>
      <c r="F138" s="17" t="s">
        <v>442</v>
      </c>
      <c r="G138" s="18"/>
      <c r="H138" s="19" t="s">
        <v>532</v>
      </c>
      <c r="J138" s="7" t="e" vm="1">
        <f>IF(VLOOKUP($A138,'[1]4. Children with disabilities'!$B$8:$BG$226,'[1]4. Children with disabilities'!T$1,FALSE)=C138,"",VLOOKUP($A138,'[1]4. Children with disabilities'!$B$8:$BG$226,'[1]4. Children with disabilities'!T$1,FALSE)-C138)</f>
        <v>#VALUE!</v>
      </c>
      <c r="K138" s="7" t="e" vm="1">
        <f>IF(VLOOKUP($A138,'[1]4. Children with disabilities'!$B$8:$BG$226,'[1]4. Children with disabilities'!U$1,FALSE)=D138,"",VLOOKUP($A138,'[1]4. Children with disabilities'!$B$8:$BG$226,'[1]4. Children with disabilities'!U$1,FALSE))</f>
        <v>#VALUE!</v>
      </c>
      <c r="L138" s="20" t="e" vm="1">
        <f>IF(VLOOKUP($A138,'[1]4. Children with disabilities'!$B$8:$BG$226,'[1]4. Children with disabilities'!V$1,FALSE)=#REF!,"",VLOOKUP($A138,'[1]4. Children with disabilities'!$B$8:$BG$226,'[1]4. Children with disabilities'!V$1,FALSE)-#REF!)</f>
        <v>#VALUE!</v>
      </c>
      <c r="M138" s="20" t="e" vm="1">
        <f>IF(VLOOKUP($A138,'[1]4. Children with disabilities'!$B$8:$BG$226,'[1]4. Children with disabilities'!W$1,FALSE)=#REF!,"",VLOOKUP($A138,'[1]4. Children with disabilities'!$B$8:$BG$226,'[1]4. Children with disabilities'!W$1,FALSE))</f>
        <v>#VALUE!</v>
      </c>
      <c r="N138" s="20" t="e" vm="1">
        <f>IF(VLOOKUP($A138,'[1]4. Children with disabilities'!$B$8:$BG$226,'[1]4. Children with disabilities'!X$1,FALSE)=E138,"",VLOOKUP($A138,'[1]4. Children with disabilities'!$B$8:$BG$226,'[1]4. Children with disabilities'!X$1,FALSE)-E138)</f>
        <v>#VALUE!</v>
      </c>
      <c r="O138" s="20" t="e" vm="1">
        <f>IF(VLOOKUP($A138,'[1]4. Children with disabilities'!$B$8:$BG$226,'[1]4. Children with disabilities'!Y$1,FALSE)=#REF!,"",VLOOKUP($A138,'[1]4. Children with disabilities'!$B$8:$BG$226,'[1]4. Children with disabilities'!Y$1,FALSE))</f>
        <v>#VALUE!</v>
      </c>
      <c r="P138" s="20" t="e" vm="1">
        <f>IF(VLOOKUP($A138,'[1]4. Children with disabilities'!$B$8:$BG$226,'[1]4. Children with disabilities'!Z$1,FALSE)=F138,"",VLOOKUP($A138,'[1]4. Children with disabilities'!$B$8:$BG$226,'[1]4. Children with disabilities'!Z$1,FALSE)-F138)</f>
        <v>#VALUE!</v>
      </c>
      <c r="Q138" s="20" t="e" vm="1">
        <f>IF(VLOOKUP($A138,'[1]4. Children with disabilities'!$B$8:$BG$226,'[1]4. Children with disabilities'!AA$1,FALSE)=G138,"",VLOOKUP($A138,'[1]4. Children with disabilities'!$B$8:$BG$226,'[1]4. Children with disabilities'!AA$1,FALSE))</f>
        <v>#VALUE!</v>
      </c>
      <c r="R138" s="7" t="e" vm="1">
        <f>IF(VLOOKUP($A138,'[1]4. Children with disabilities'!$B$8:$BG$226,'[1]4. Children with disabilities'!AB$1,FALSE)=H138,"",VLOOKUP($A138,'[1]4. Children with disabilities'!$B$8:$BG$226,'[1]4. Children with disabilities'!AB$1,FALSE))</f>
        <v>#VALUE!</v>
      </c>
      <c r="S138" s="7" t="s">
        <v>407</v>
      </c>
      <c r="T138" s="47">
        <v>49.133588997966115</v>
      </c>
      <c r="U138" s="7">
        <v>2010</v>
      </c>
      <c r="V138" s="7" t="s">
        <v>442</v>
      </c>
      <c r="X138" s="7" t="s">
        <v>567</v>
      </c>
      <c r="Y138" s="7" t="b">
        <f t="shared" si="25"/>
        <v>1</v>
      </c>
      <c r="Z138" s="47">
        <f t="shared" si="14"/>
        <v>49.133588997966115</v>
      </c>
      <c r="AA138" s="20">
        <f t="shared" si="15"/>
        <v>2010</v>
      </c>
      <c r="AB138" s="20" t="str">
        <f t="shared" si="16"/>
        <v>Y0T17</v>
      </c>
      <c r="AC138" s="20">
        <f t="shared" si="17"/>
        <v>0</v>
      </c>
      <c r="AD138" s="20" t="str">
        <f t="shared" si="18"/>
        <v>SITAN on Res. Care Institutions</v>
      </c>
      <c r="AE138" s="7" t="b">
        <f t="shared" si="19"/>
        <v>1</v>
      </c>
      <c r="AF138" s="7" t="b">
        <f t="shared" si="20"/>
        <v>1</v>
      </c>
      <c r="AG138" s="7" t="b">
        <f t="shared" si="21"/>
        <v>1</v>
      </c>
      <c r="AH138" s="7" t="b">
        <f t="shared" si="22"/>
        <v>1</v>
      </c>
    </row>
    <row r="139" spans="1:38" x14ac:dyDescent="0.3">
      <c r="A139" s="7" t="s">
        <v>134</v>
      </c>
      <c r="B139" s="7" t="s">
        <v>362</v>
      </c>
      <c r="C139" s="20">
        <v>17.056146715349652</v>
      </c>
      <c r="D139" s="7" t="s">
        <v>5</v>
      </c>
      <c r="E139" s="15">
        <v>2012</v>
      </c>
      <c r="F139" s="17" t="s">
        <v>442</v>
      </c>
      <c r="G139" s="18"/>
      <c r="H139" s="19" t="s">
        <v>536</v>
      </c>
      <c r="J139" s="7" t="e" vm="1">
        <f>IF(VLOOKUP($A139,'[1]4. Children with disabilities'!$B$8:$BG$226,'[1]4. Children with disabilities'!T$1,FALSE)=C139,"",VLOOKUP($A139,'[1]4. Children with disabilities'!$B$8:$BG$226,'[1]4. Children with disabilities'!T$1,FALSE)-C139)</f>
        <v>#VALUE!</v>
      </c>
      <c r="K139" s="7" t="e" vm="1">
        <f>IF(VLOOKUP($A139,'[1]4. Children with disabilities'!$B$8:$BG$226,'[1]4. Children with disabilities'!U$1,FALSE)=D139,"",VLOOKUP($A139,'[1]4. Children with disabilities'!$B$8:$BG$226,'[1]4. Children with disabilities'!U$1,FALSE))</f>
        <v>#VALUE!</v>
      </c>
      <c r="L139" s="20" t="e" vm="1">
        <f>IF(VLOOKUP($A139,'[1]4. Children with disabilities'!$B$8:$BG$226,'[1]4. Children with disabilities'!V$1,FALSE)=#REF!,"",VLOOKUP($A139,'[1]4. Children with disabilities'!$B$8:$BG$226,'[1]4. Children with disabilities'!V$1,FALSE)-#REF!)</f>
        <v>#VALUE!</v>
      </c>
      <c r="M139" s="20" t="e" vm="1">
        <f>IF(VLOOKUP($A139,'[1]4. Children with disabilities'!$B$8:$BG$226,'[1]4. Children with disabilities'!W$1,FALSE)=#REF!,"",VLOOKUP($A139,'[1]4. Children with disabilities'!$B$8:$BG$226,'[1]4. Children with disabilities'!W$1,FALSE))</f>
        <v>#VALUE!</v>
      </c>
      <c r="N139" s="20" t="e" vm="1">
        <f>IF(VLOOKUP($A139,'[1]4. Children with disabilities'!$B$8:$BG$226,'[1]4. Children with disabilities'!X$1,FALSE)=E139,"",VLOOKUP($A139,'[1]4. Children with disabilities'!$B$8:$BG$226,'[1]4. Children with disabilities'!X$1,FALSE)-E139)</f>
        <v>#VALUE!</v>
      </c>
      <c r="O139" s="20" t="e" vm="1">
        <f>IF(VLOOKUP($A139,'[1]4. Children with disabilities'!$B$8:$BG$226,'[1]4. Children with disabilities'!Y$1,FALSE)=#REF!,"",VLOOKUP($A139,'[1]4. Children with disabilities'!$B$8:$BG$226,'[1]4. Children with disabilities'!Y$1,FALSE))</f>
        <v>#VALUE!</v>
      </c>
      <c r="P139" s="20" t="e" vm="1">
        <f>IF(VLOOKUP($A139,'[1]4. Children with disabilities'!$B$8:$BG$226,'[1]4. Children with disabilities'!Z$1,FALSE)=F139,"",VLOOKUP($A139,'[1]4. Children with disabilities'!$B$8:$BG$226,'[1]4. Children with disabilities'!Z$1,FALSE)-F139)</f>
        <v>#VALUE!</v>
      </c>
      <c r="Q139" s="20" t="e" vm="1">
        <f>IF(VLOOKUP($A139,'[1]4. Children with disabilities'!$B$8:$BG$226,'[1]4. Children with disabilities'!AA$1,FALSE)=G139,"",VLOOKUP($A139,'[1]4. Children with disabilities'!$B$8:$BG$226,'[1]4. Children with disabilities'!AA$1,FALSE))</f>
        <v>#VALUE!</v>
      </c>
      <c r="R139" s="7" t="e" vm="1">
        <f>IF(VLOOKUP($A139,'[1]4. Children with disabilities'!$B$8:$BG$226,'[1]4. Children with disabilities'!AB$1,FALSE)=H139,"",VLOOKUP($A139,'[1]4. Children with disabilities'!$B$8:$BG$226,'[1]4. Children with disabilities'!AB$1,FALSE))</f>
        <v>#VALUE!</v>
      </c>
      <c r="S139" s="7" t="s">
        <v>408</v>
      </c>
      <c r="T139" s="47">
        <v>188.58563910624349</v>
      </c>
      <c r="U139" s="7">
        <v>2019</v>
      </c>
      <c r="V139" s="7" t="s">
        <v>442</v>
      </c>
      <c r="X139" s="7" t="s">
        <v>557</v>
      </c>
      <c r="Y139" s="7" t="b">
        <f t="shared" ref="Y139:Y156" si="26">Z139=T139</f>
        <v>1</v>
      </c>
      <c r="Z139" s="47">
        <f t="shared" si="14"/>
        <v>188.58563910624349</v>
      </c>
      <c r="AA139" s="20">
        <f t="shared" si="15"/>
        <v>2019</v>
      </c>
      <c r="AB139" s="20" t="str">
        <f t="shared" si="16"/>
        <v>Y0T17</v>
      </c>
      <c r="AC139" s="20">
        <f t="shared" si="17"/>
        <v>0</v>
      </c>
      <c r="AD139" s="20" t="str">
        <f t="shared" si="18"/>
        <v>Department of Children and Youth</v>
      </c>
      <c r="AE139" s="7" t="b">
        <f t="shared" si="19"/>
        <v>1</v>
      </c>
      <c r="AF139" s="7" t="b">
        <f t="shared" si="20"/>
        <v>1</v>
      </c>
      <c r="AG139" s="7" t="b">
        <f t="shared" si="21"/>
        <v>1</v>
      </c>
      <c r="AH139" s="7" t="b">
        <f t="shared" si="22"/>
        <v>1</v>
      </c>
    </row>
    <row r="140" spans="1:38" x14ac:dyDescent="0.3">
      <c r="A140" s="7" t="s">
        <v>135</v>
      </c>
      <c r="B140" s="7" t="s">
        <v>363</v>
      </c>
      <c r="C140" s="20" t="s">
        <v>5</v>
      </c>
      <c r="D140" s="7" t="s">
        <v>5</v>
      </c>
      <c r="E140" s="15" t="s">
        <v>5</v>
      </c>
      <c r="F140" s="17" t="s">
        <v>5</v>
      </c>
      <c r="G140" s="18" t="s">
        <v>5</v>
      </c>
      <c r="H140" s="19" t="s">
        <v>5</v>
      </c>
      <c r="J140" s="7" t="e" vm="1">
        <f>IF(VLOOKUP($A140,'[1]4. Children with disabilities'!$B$8:$BG$226,'[1]4. Children with disabilities'!T$1,FALSE)=C140,"",VLOOKUP($A140,'[1]4. Children with disabilities'!$B$8:$BG$226,'[1]4. Children with disabilities'!T$1,FALSE)-C140)</f>
        <v>#VALUE!</v>
      </c>
      <c r="K140" s="7" t="e" vm="1">
        <f>IF(VLOOKUP($A140,'[1]4. Children with disabilities'!$B$8:$BG$226,'[1]4. Children with disabilities'!U$1,FALSE)=D140,"",VLOOKUP($A140,'[1]4. Children with disabilities'!$B$8:$BG$226,'[1]4. Children with disabilities'!U$1,FALSE))</f>
        <v>#VALUE!</v>
      </c>
      <c r="L140" s="20" t="e" vm="1">
        <f>IF(VLOOKUP($A140,'[1]4. Children with disabilities'!$B$8:$BG$226,'[1]4. Children with disabilities'!V$1,FALSE)=#REF!,"",VLOOKUP($A140,'[1]4. Children with disabilities'!$B$8:$BG$226,'[1]4. Children with disabilities'!V$1,FALSE)-#REF!)</f>
        <v>#VALUE!</v>
      </c>
      <c r="M140" s="20" t="e" vm="1">
        <f>IF(VLOOKUP($A140,'[1]4. Children with disabilities'!$B$8:$BG$226,'[1]4. Children with disabilities'!W$1,FALSE)=#REF!,"",VLOOKUP($A140,'[1]4. Children with disabilities'!$B$8:$BG$226,'[1]4. Children with disabilities'!W$1,FALSE))</f>
        <v>#VALUE!</v>
      </c>
      <c r="N140" s="20" t="e" vm="1">
        <f>IF(VLOOKUP($A140,'[1]4. Children with disabilities'!$B$8:$BG$226,'[1]4. Children with disabilities'!X$1,FALSE)=E140,"",VLOOKUP($A140,'[1]4. Children with disabilities'!$B$8:$BG$226,'[1]4. Children with disabilities'!X$1,FALSE)-E140)</f>
        <v>#VALUE!</v>
      </c>
      <c r="O140" s="20" t="e" vm="1">
        <f>IF(VLOOKUP($A140,'[1]4. Children with disabilities'!$B$8:$BG$226,'[1]4. Children with disabilities'!Y$1,FALSE)=#REF!,"",VLOOKUP($A140,'[1]4. Children with disabilities'!$B$8:$BG$226,'[1]4. Children with disabilities'!Y$1,FALSE))</f>
        <v>#VALUE!</v>
      </c>
      <c r="P140" s="20" t="e" vm="1">
        <f>IF(VLOOKUP($A140,'[1]4. Children with disabilities'!$B$8:$BG$226,'[1]4. Children with disabilities'!Z$1,FALSE)=F140,"",VLOOKUP($A140,'[1]4. Children with disabilities'!$B$8:$BG$226,'[1]4. Children with disabilities'!Z$1,FALSE)-F140)</f>
        <v>#VALUE!</v>
      </c>
      <c r="Q140" s="20" t="e" vm="1">
        <f>IF(VLOOKUP($A140,'[1]4. Children with disabilities'!$B$8:$BG$226,'[1]4. Children with disabilities'!AA$1,FALSE)=G140,"",VLOOKUP($A140,'[1]4. Children with disabilities'!$B$8:$BG$226,'[1]4. Children with disabilities'!AA$1,FALSE))</f>
        <v>#VALUE!</v>
      </c>
      <c r="R140" s="7" t="e" vm="1">
        <f>IF(VLOOKUP($A140,'[1]4. Children with disabilities'!$B$8:$BG$226,'[1]4. Children with disabilities'!AB$1,FALSE)=H140,"",VLOOKUP($A140,'[1]4. Children with disabilities'!$B$8:$BG$226,'[1]4. Children with disabilities'!AB$1,FALSE))</f>
        <v>#VALUE!</v>
      </c>
      <c r="S140" s="7" t="s">
        <v>409</v>
      </c>
      <c r="T140" s="47">
        <v>255.48499359950372</v>
      </c>
      <c r="U140" s="7">
        <v>2016</v>
      </c>
      <c r="V140" s="7" t="s">
        <v>442</v>
      </c>
      <c r="X140" s="7" t="s">
        <v>558</v>
      </c>
      <c r="Y140" s="7" t="b">
        <f t="shared" si="26"/>
        <v>1</v>
      </c>
      <c r="Z140" s="47">
        <f t="shared" ref="Z140:Z156" si="27">VLOOKUP($S140,$B$11:$H$212,2,FALSE)</f>
        <v>255.48499359950372</v>
      </c>
      <c r="AA140" s="20">
        <f t="shared" ref="AA140:AA156" si="28">VLOOKUP($S140,$B$11:$H$212,4,FALSE)</f>
        <v>2016</v>
      </c>
      <c r="AB140" s="20" t="str">
        <f t="shared" ref="AB140:AB156" si="29">VLOOKUP($S140,$B$11:$H$212,5,FALSE)</f>
        <v>Y0T17</v>
      </c>
      <c r="AC140" s="20">
        <f t="shared" ref="AC140:AC156" si="30">VLOOKUP($S140,$B$11:$H$212,6,FALSE)</f>
        <v>0</v>
      </c>
      <c r="AD140" s="20" t="str">
        <f t="shared" ref="AD140:AD156" si="31">VLOOKUP($S140,$B$11:$H$212,7,FALSE)</f>
        <v>Ministry of Social Solidarity</v>
      </c>
      <c r="AE140" s="7" t="b">
        <f t="shared" ref="AE140:AE156" si="32">AA140=U140</f>
        <v>1</v>
      </c>
      <c r="AF140" s="7" t="b">
        <f t="shared" ref="AF140:AF156" si="33">AB140=V140</f>
        <v>1</v>
      </c>
      <c r="AG140" s="7" t="b">
        <f t="shared" ref="AG140:AG156" si="34">AC140=W140</f>
        <v>1</v>
      </c>
      <c r="AH140" s="7" t="b">
        <f t="shared" ref="AH140:AH156" si="35">AD140=X140</f>
        <v>1</v>
      </c>
    </row>
    <row r="141" spans="1:38" x14ac:dyDescent="0.3">
      <c r="A141" s="7" t="s">
        <v>132</v>
      </c>
      <c r="B141" s="7" t="s">
        <v>361</v>
      </c>
      <c r="C141" s="40">
        <v>104.82783943371317</v>
      </c>
      <c r="D141" s="7" t="s">
        <v>5</v>
      </c>
      <c r="E141" s="15">
        <v>2013</v>
      </c>
      <c r="F141" s="17" t="s">
        <v>442</v>
      </c>
      <c r="G141" s="18"/>
      <c r="H141" s="19" t="s">
        <v>535</v>
      </c>
      <c r="J141" s="7" t="e" vm="1">
        <f>IF(VLOOKUP($A141,'[1]4. Children with disabilities'!$B$8:$BG$226,'[1]4. Children with disabilities'!T$1,FALSE)=C141,"",VLOOKUP($A141,'[1]4. Children with disabilities'!$B$8:$BG$226,'[1]4. Children with disabilities'!T$1,FALSE)-C141)</f>
        <v>#VALUE!</v>
      </c>
      <c r="K141" s="7" t="e" vm="1">
        <f>IF(VLOOKUP($A141,'[1]4. Children with disabilities'!$B$8:$BG$226,'[1]4. Children with disabilities'!U$1,FALSE)=D141,"",VLOOKUP($A141,'[1]4. Children with disabilities'!$B$8:$BG$226,'[1]4. Children with disabilities'!U$1,FALSE))</f>
        <v>#VALUE!</v>
      </c>
      <c r="L141" s="20" t="e" vm="1">
        <f>IF(VLOOKUP($A141,'[1]4. Children with disabilities'!$B$8:$BG$226,'[1]4. Children with disabilities'!V$1,FALSE)=#REF!,"",VLOOKUP($A141,'[1]4. Children with disabilities'!$B$8:$BG$226,'[1]4. Children with disabilities'!V$1,FALSE)-#REF!)</f>
        <v>#VALUE!</v>
      </c>
      <c r="M141" s="20" t="e" vm="1">
        <f>IF(VLOOKUP($A141,'[1]4. Children with disabilities'!$B$8:$BG$226,'[1]4. Children with disabilities'!W$1,FALSE)=#REF!,"",VLOOKUP($A141,'[1]4. Children with disabilities'!$B$8:$BG$226,'[1]4. Children with disabilities'!W$1,FALSE))</f>
        <v>#VALUE!</v>
      </c>
      <c r="N141" s="20" t="e" vm="1">
        <f>IF(VLOOKUP($A141,'[1]4. Children with disabilities'!$B$8:$BG$226,'[1]4. Children with disabilities'!X$1,FALSE)=E141,"",VLOOKUP($A141,'[1]4. Children with disabilities'!$B$8:$BG$226,'[1]4. Children with disabilities'!X$1,FALSE)-E141)</f>
        <v>#VALUE!</v>
      </c>
      <c r="O141" s="20" t="e" vm="1">
        <f>IF(VLOOKUP($A141,'[1]4. Children with disabilities'!$B$8:$BG$226,'[1]4. Children with disabilities'!Y$1,FALSE)=#REF!,"",VLOOKUP($A141,'[1]4. Children with disabilities'!$B$8:$BG$226,'[1]4. Children with disabilities'!Y$1,FALSE))</f>
        <v>#VALUE!</v>
      </c>
      <c r="P141" s="20" t="e" vm="1">
        <f>IF(VLOOKUP($A141,'[1]4. Children with disabilities'!$B$8:$BG$226,'[1]4. Children with disabilities'!Z$1,FALSE)=F141,"",VLOOKUP($A141,'[1]4. Children with disabilities'!$B$8:$BG$226,'[1]4. Children with disabilities'!Z$1,FALSE)-F141)</f>
        <v>#VALUE!</v>
      </c>
      <c r="Q141" s="20" t="e" vm="1">
        <f>IF(VLOOKUP($A141,'[1]4. Children with disabilities'!$B$8:$BG$226,'[1]4. Children with disabilities'!AA$1,FALSE)=G141,"",VLOOKUP($A141,'[1]4. Children with disabilities'!$B$8:$BG$226,'[1]4. Children with disabilities'!AA$1,FALSE))</f>
        <v>#VALUE!</v>
      </c>
      <c r="R141" s="7" t="e" vm="1">
        <f>IF(VLOOKUP($A141,'[1]4. Children with disabilities'!$B$8:$BG$226,'[1]4. Children with disabilities'!AB$1,FALSE)=H141,"",VLOOKUP($A141,'[1]4. Children with disabilities'!$B$8:$BG$226,'[1]4. Children with disabilities'!AB$1,FALSE))</f>
        <v>#VALUE!</v>
      </c>
      <c r="S141" s="7" t="s">
        <v>410</v>
      </c>
      <c r="T141" s="47">
        <v>120.41135578631118</v>
      </c>
      <c r="U141" s="7">
        <v>2015</v>
      </c>
      <c r="V141" s="7" t="s">
        <v>459</v>
      </c>
      <c r="W141" s="7" t="s">
        <v>460</v>
      </c>
      <c r="X141" s="7" t="s">
        <v>559</v>
      </c>
      <c r="Y141" s="7" t="b">
        <f t="shared" si="26"/>
        <v>1</v>
      </c>
      <c r="Z141" s="47">
        <f t="shared" si="27"/>
        <v>120.41135578631118</v>
      </c>
      <c r="AA141" s="20">
        <f t="shared" si="28"/>
        <v>2015</v>
      </c>
      <c r="AB141" s="20" t="str">
        <f t="shared" si="29"/>
        <v>Y0T18</v>
      </c>
      <c r="AC141" s="20" t="str">
        <f t="shared" si="30"/>
        <v>Age is 0-18 years</v>
      </c>
      <c r="AD141" s="20" t="str">
        <f t="shared" si="31"/>
        <v xml:space="preserve">Ministère de l’action sociale, de la promotion de la femme et de l’alphabétisation. 2016. Evaluation des centres d’accueil et d’hébergement des enfants vulnérables. P. 22 </v>
      </c>
      <c r="AE141" s="7" t="b">
        <f t="shared" si="32"/>
        <v>1</v>
      </c>
      <c r="AF141" s="7" t="b">
        <f t="shared" si="33"/>
        <v>1</v>
      </c>
      <c r="AG141" s="7" t="b">
        <f t="shared" si="34"/>
        <v>1</v>
      </c>
      <c r="AH141" s="7" t="b">
        <f t="shared" si="35"/>
        <v>1</v>
      </c>
    </row>
    <row r="142" spans="1:38" x14ac:dyDescent="0.3">
      <c r="A142" s="7" t="s">
        <v>153</v>
      </c>
      <c r="B142" s="7" t="s">
        <v>357</v>
      </c>
      <c r="C142" s="40" t="s">
        <v>5</v>
      </c>
      <c r="D142" s="7" t="s">
        <v>5</v>
      </c>
      <c r="E142" s="15" t="s">
        <v>5</v>
      </c>
      <c r="F142" s="17" t="s">
        <v>5</v>
      </c>
      <c r="G142" s="18" t="s">
        <v>5</v>
      </c>
      <c r="H142" s="19" t="s">
        <v>5</v>
      </c>
      <c r="J142" s="7" t="e" vm="1">
        <f>IF(VLOOKUP($A142,'[1]4. Children with disabilities'!$B$8:$BG$226,'[1]4. Children with disabilities'!T$1,FALSE)=C142,"",VLOOKUP($A142,'[1]4. Children with disabilities'!$B$8:$BG$226,'[1]4. Children with disabilities'!T$1,FALSE)-C142)</f>
        <v>#VALUE!</v>
      </c>
      <c r="K142" s="7" t="e" vm="1">
        <f>IF(VLOOKUP($A142,'[1]4. Children with disabilities'!$B$8:$BG$226,'[1]4. Children with disabilities'!U$1,FALSE)=D142,"",VLOOKUP($A142,'[1]4. Children with disabilities'!$B$8:$BG$226,'[1]4. Children with disabilities'!U$1,FALSE))</f>
        <v>#VALUE!</v>
      </c>
      <c r="L142" s="20" t="e" vm="1">
        <f>IF(VLOOKUP($A142,'[1]4. Children with disabilities'!$B$8:$BG$226,'[1]4. Children with disabilities'!V$1,FALSE)=#REF!,"",VLOOKUP($A142,'[1]4. Children with disabilities'!$B$8:$BG$226,'[1]4. Children with disabilities'!V$1,FALSE)-#REF!)</f>
        <v>#VALUE!</v>
      </c>
      <c r="M142" s="20" t="e" vm="1">
        <f>IF(VLOOKUP($A142,'[1]4. Children with disabilities'!$B$8:$BG$226,'[1]4. Children with disabilities'!W$1,FALSE)=#REF!,"",VLOOKUP($A142,'[1]4. Children with disabilities'!$B$8:$BG$226,'[1]4. Children with disabilities'!W$1,FALSE))</f>
        <v>#VALUE!</v>
      </c>
      <c r="N142" s="20" t="e" vm="1">
        <f>IF(VLOOKUP($A142,'[1]4. Children with disabilities'!$B$8:$BG$226,'[1]4. Children with disabilities'!X$1,FALSE)=E142,"",VLOOKUP($A142,'[1]4. Children with disabilities'!$B$8:$BG$226,'[1]4. Children with disabilities'!X$1,FALSE)-E142)</f>
        <v>#VALUE!</v>
      </c>
      <c r="O142" s="20" t="e" vm="1">
        <f>IF(VLOOKUP($A142,'[1]4. Children with disabilities'!$B$8:$BG$226,'[1]4. Children with disabilities'!Y$1,FALSE)=#REF!,"",VLOOKUP($A142,'[1]4. Children with disabilities'!$B$8:$BG$226,'[1]4. Children with disabilities'!Y$1,FALSE))</f>
        <v>#VALUE!</v>
      </c>
      <c r="P142" s="20" t="e" vm="1">
        <f>IF(VLOOKUP($A142,'[1]4. Children with disabilities'!$B$8:$BG$226,'[1]4. Children with disabilities'!Z$1,FALSE)=F142,"",VLOOKUP($A142,'[1]4. Children with disabilities'!$B$8:$BG$226,'[1]4. Children with disabilities'!Z$1,FALSE)-F142)</f>
        <v>#VALUE!</v>
      </c>
      <c r="Q142" s="20" t="e" vm="1">
        <f>IF(VLOOKUP($A142,'[1]4. Children with disabilities'!$B$8:$BG$226,'[1]4. Children with disabilities'!AA$1,FALSE)=G142,"",VLOOKUP($A142,'[1]4. Children with disabilities'!$B$8:$BG$226,'[1]4. Children with disabilities'!AA$1,FALSE))</f>
        <v>#VALUE!</v>
      </c>
      <c r="R142" s="7" t="e" vm="1">
        <f>IF(VLOOKUP($A142,'[1]4. Children with disabilities'!$B$8:$BG$226,'[1]4. Children with disabilities'!AB$1,FALSE)=H142,"",VLOOKUP($A142,'[1]4. Children with disabilities'!$B$8:$BG$226,'[1]4. Children with disabilities'!AB$1,FALSE))</f>
        <v>#VALUE!</v>
      </c>
      <c r="S142" s="7" t="s">
        <v>412</v>
      </c>
      <c r="T142" s="47">
        <v>163.98062210710603</v>
      </c>
      <c r="U142" s="7">
        <v>2021</v>
      </c>
      <c r="V142" s="7" t="s">
        <v>442</v>
      </c>
      <c r="X142" s="7" t="s">
        <v>560</v>
      </c>
      <c r="Y142" s="7" t="b">
        <f t="shared" si="26"/>
        <v>1</v>
      </c>
      <c r="Z142" s="47">
        <f t="shared" si="27"/>
        <v>163.98062210710603</v>
      </c>
      <c r="AA142" s="20">
        <f t="shared" si="28"/>
        <v>2021</v>
      </c>
      <c r="AB142" s="20" t="str">
        <f t="shared" si="29"/>
        <v>Y0T17</v>
      </c>
      <c r="AC142" s="20">
        <f t="shared" si="30"/>
        <v>0</v>
      </c>
      <c r="AD142" s="20" t="str">
        <f t="shared" si="31"/>
        <v>Children’s Authority of Trinidad and Tobago</v>
      </c>
      <c r="AE142" s="7" t="b">
        <f t="shared" si="32"/>
        <v>1</v>
      </c>
      <c r="AF142" s="7" t="b">
        <f t="shared" si="33"/>
        <v>1</v>
      </c>
      <c r="AG142" s="7" t="b">
        <f t="shared" si="34"/>
        <v>1</v>
      </c>
      <c r="AH142" s="7" t="b">
        <f t="shared" si="35"/>
        <v>1</v>
      </c>
    </row>
    <row r="143" spans="1:38" x14ac:dyDescent="0.3">
      <c r="A143" s="7" t="s">
        <v>130</v>
      </c>
      <c r="B143" s="7" t="s">
        <v>359</v>
      </c>
      <c r="C143" s="40"/>
      <c r="E143" s="15"/>
      <c r="F143" s="15"/>
      <c r="G143" s="16"/>
      <c r="H143" s="19"/>
      <c r="J143" s="7" t="e">
        <f>IF(VLOOKUP($A143,'[1]4. Children with disabilities'!$B$8:$BG$226,'[1]4. Children with disabilities'!T$1,FALSE)=C143,"",VLOOKUP($A143,'[1]4. Children with disabilities'!$B$8:$BG$226,'[1]4. Children with disabilities'!T$1,FALSE)-C143)</f>
        <v>#N/A</v>
      </c>
      <c r="K143" s="7" t="e">
        <f>IF(VLOOKUP($A143,'[1]4. Children with disabilities'!$B$8:$BG$226,'[1]4. Children with disabilities'!U$1,FALSE)=D143,"",VLOOKUP($A143,'[1]4. Children with disabilities'!$B$8:$BG$226,'[1]4. Children with disabilities'!U$1,FALSE))</f>
        <v>#N/A</v>
      </c>
      <c r="L143" s="20" t="e">
        <f>IF(VLOOKUP($A143,'[1]4. Children with disabilities'!$B$8:$BG$226,'[1]4. Children with disabilities'!V$1,FALSE)=#REF!,"",VLOOKUP($A143,'[1]4. Children with disabilities'!$B$8:$BG$226,'[1]4. Children with disabilities'!V$1,FALSE)-#REF!)</f>
        <v>#N/A</v>
      </c>
      <c r="M143" s="20" t="e">
        <f>IF(VLOOKUP($A143,'[1]4. Children with disabilities'!$B$8:$BG$226,'[1]4. Children with disabilities'!W$1,FALSE)=#REF!,"",VLOOKUP($A143,'[1]4. Children with disabilities'!$B$8:$BG$226,'[1]4. Children with disabilities'!W$1,FALSE))</f>
        <v>#N/A</v>
      </c>
      <c r="N143" s="20" t="e">
        <f>IF(VLOOKUP($A143,'[1]4. Children with disabilities'!$B$8:$BG$226,'[1]4. Children with disabilities'!X$1,FALSE)=E143,"",VLOOKUP($A143,'[1]4. Children with disabilities'!$B$8:$BG$226,'[1]4. Children with disabilities'!X$1,FALSE)-E143)</f>
        <v>#N/A</v>
      </c>
      <c r="O143" s="20" t="e">
        <f>IF(VLOOKUP($A143,'[1]4. Children with disabilities'!$B$8:$BG$226,'[1]4. Children with disabilities'!Y$1,FALSE)=#REF!,"",VLOOKUP($A143,'[1]4. Children with disabilities'!$B$8:$BG$226,'[1]4. Children with disabilities'!Y$1,FALSE))</f>
        <v>#N/A</v>
      </c>
      <c r="P143" s="20" t="e">
        <f>IF(VLOOKUP($A143,'[1]4. Children with disabilities'!$B$8:$BG$226,'[1]4. Children with disabilities'!Z$1,FALSE)=F143,"",VLOOKUP($A143,'[1]4. Children with disabilities'!$B$8:$BG$226,'[1]4. Children with disabilities'!Z$1,FALSE)-F143)</f>
        <v>#N/A</v>
      </c>
      <c r="Q143" s="20" t="e">
        <f>IF(VLOOKUP($A143,'[1]4. Children with disabilities'!$B$8:$BG$226,'[1]4. Children with disabilities'!AA$1,FALSE)=G143,"",VLOOKUP($A143,'[1]4. Children with disabilities'!$B$8:$BG$226,'[1]4. Children with disabilities'!AA$1,FALSE))</f>
        <v>#N/A</v>
      </c>
      <c r="R143" s="7" t="e">
        <f>IF(VLOOKUP($A143,'[1]4. Children with disabilities'!$B$8:$BG$226,'[1]4. Children with disabilities'!AB$1,FALSE)=H143,"",VLOOKUP($A143,'[1]4. Children with disabilities'!$B$8:$BG$226,'[1]4. Children with disabilities'!AB$1,FALSE))</f>
        <v>#N/A</v>
      </c>
      <c r="S143" s="7" t="s">
        <v>413</v>
      </c>
      <c r="T143" s="47">
        <v>101.08558969843286</v>
      </c>
      <c r="U143" s="7">
        <v>2013</v>
      </c>
      <c r="V143" s="7" t="s">
        <v>442</v>
      </c>
      <c r="X143" s="7" t="s">
        <v>561</v>
      </c>
      <c r="Y143" s="7" t="b">
        <f t="shared" si="26"/>
        <v>1</v>
      </c>
      <c r="Z143" s="47">
        <f t="shared" si="27"/>
        <v>101.08558969843286</v>
      </c>
      <c r="AA143" s="20">
        <f t="shared" si="28"/>
        <v>2013</v>
      </c>
      <c r="AB143" s="20" t="str">
        <f t="shared" si="29"/>
        <v>Y0T17</v>
      </c>
      <c r="AC143" s="20">
        <f t="shared" si="30"/>
        <v>0</v>
      </c>
      <c r="AD143" s="20" t="str">
        <f t="shared" si="31"/>
        <v>Ministry of Family, Social Affairs and NGOS</v>
      </c>
      <c r="AE143" s="7" t="b">
        <f t="shared" si="32"/>
        <v>1</v>
      </c>
      <c r="AF143" s="7" t="b">
        <f t="shared" si="33"/>
        <v>1</v>
      </c>
      <c r="AG143" s="7" t="b">
        <f t="shared" si="34"/>
        <v>1</v>
      </c>
      <c r="AH143" s="7" t="b">
        <f t="shared" si="35"/>
        <v>1</v>
      </c>
    </row>
    <row r="144" spans="1:38" x14ac:dyDescent="0.3">
      <c r="A144" s="7" t="s">
        <v>138</v>
      </c>
      <c r="B144" s="7" t="s">
        <v>365</v>
      </c>
      <c r="C144" s="40" t="s">
        <v>5</v>
      </c>
      <c r="D144" s="7" t="s">
        <v>5</v>
      </c>
      <c r="E144" s="15" t="s">
        <v>5</v>
      </c>
      <c r="F144" s="15" t="s">
        <v>5</v>
      </c>
      <c r="G144" s="16" t="s">
        <v>5</v>
      </c>
      <c r="H144" s="19" t="s">
        <v>5</v>
      </c>
      <c r="J144" s="7" t="e" vm="1">
        <f>IF(VLOOKUP($A144,'[1]4. Children with disabilities'!$B$8:$BG$226,'[1]4. Children with disabilities'!T$1,FALSE)=C144,"",VLOOKUP($A144,'[1]4. Children with disabilities'!$B$8:$BG$226,'[1]4. Children with disabilities'!T$1,FALSE)-C144)</f>
        <v>#VALUE!</v>
      </c>
      <c r="K144" s="7" t="e" vm="1">
        <f>IF(VLOOKUP($A144,'[1]4. Children with disabilities'!$B$8:$BG$226,'[1]4. Children with disabilities'!U$1,FALSE)=D144,"",VLOOKUP($A144,'[1]4. Children with disabilities'!$B$8:$BG$226,'[1]4. Children with disabilities'!U$1,FALSE))</f>
        <v>#VALUE!</v>
      </c>
      <c r="L144" s="20" t="e" vm="1">
        <f>IF(VLOOKUP($A144,'[1]4. Children with disabilities'!$B$8:$BG$226,'[1]4. Children with disabilities'!V$1,FALSE)=#REF!,"",VLOOKUP($A144,'[1]4. Children with disabilities'!$B$8:$BG$226,'[1]4. Children with disabilities'!V$1,FALSE)-#REF!)</f>
        <v>#VALUE!</v>
      </c>
      <c r="M144" s="20" t="e" vm="1">
        <f>IF(VLOOKUP($A144,'[1]4. Children with disabilities'!$B$8:$BG$226,'[1]4. Children with disabilities'!W$1,FALSE)=#REF!,"",VLOOKUP($A144,'[1]4. Children with disabilities'!$B$8:$BG$226,'[1]4. Children with disabilities'!W$1,FALSE))</f>
        <v>#VALUE!</v>
      </c>
      <c r="N144" s="20" t="e" vm="1">
        <f>IF(VLOOKUP($A144,'[1]4. Children with disabilities'!$B$8:$BG$226,'[1]4. Children with disabilities'!X$1,FALSE)=E144,"",VLOOKUP($A144,'[1]4. Children with disabilities'!$B$8:$BG$226,'[1]4. Children with disabilities'!X$1,FALSE)-E144)</f>
        <v>#VALUE!</v>
      </c>
      <c r="O144" s="20" t="e" vm="1">
        <f>IF(VLOOKUP($A144,'[1]4. Children with disabilities'!$B$8:$BG$226,'[1]4. Children with disabilities'!Y$1,FALSE)=#REF!,"",VLOOKUP($A144,'[1]4. Children with disabilities'!$B$8:$BG$226,'[1]4. Children with disabilities'!Y$1,FALSE))</f>
        <v>#VALUE!</v>
      </c>
      <c r="P144" s="20" t="e" vm="1">
        <f>IF(VLOOKUP($A144,'[1]4. Children with disabilities'!$B$8:$BG$226,'[1]4. Children with disabilities'!Z$1,FALSE)=F144,"",VLOOKUP($A144,'[1]4. Children with disabilities'!$B$8:$BG$226,'[1]4. Children with disabilities'!Z$1,FALSE)-F144)</f>
        <v>#VALUE!</v>
      </c>
      <c r="Q144" s="20" t="e" vm="1">
        <f>IF(VLOOKUP($A144,'[1]4. Children with disabilities'!$B$8:$BG$226,'[1]4. Children with disabilities'!AA$1,FALSE)=G144,"",VLOOKUP($A144,'[1]4. Children with disabilities'!$B$8:$BG$226,'[1]4. Children with disabilities'!AA$1,FALSE))</f>
        <v>#VALUE!</v>
      </c>
      <c r="R144" s="7" t="e" vm="1">
        <f>IF(VLOOKUP($A144,'[1]4. Children with disabilities'!$B$8:$BG$226,'[1]4. Children with disabilities'!AB$1,FALSE)=H144,"",VLOOKUP($A144,'[1]4. Children with disabilities'!$B$8:$BG$226,'[1]4. Children with disabilities'!AB$1,FALSE))</f>
        <v>#VALUE!</v>
      </c>
      <c r="S144" s="7" t="s">
        <v>414</v>
      </c>
      <c r="T144" s="47">
        <v>55.589985269354031</v>
      </c>
      <c r="U144" s="7">
        <v>2020</v>
      </c>
      <c r="V144" s="7" t="s">
        <v>459</v>
      </c>
      <c r="W144" s="7" t="s">
        <v>460</v>
      </c>
      <c r="X144" s="7" t="s">
        <v>562</v>
      </c>
      <c r="Y144" s="7" t="b">
        <f t="shared" si="26"/>
        <v>1</v>
      </c>
      <c r="Z144" s="47">
        <f t="shared" si="27"/>
        <v>55.589985269354031</v>
      </c>
      <c r="AA144" s="20">
        <f t="shared" si="28"/>
        <v>2020</v>
      </c>
      <c r="AB144" s="20" t="str">
        <f t="shared" si="29"/>
        <v>Y0T18</v>
      </c>
      <c r="AC144" s="20" t="str">
        <f t="shared" si="30"/>
        <v>Age is 0-18 years</v>
      </c>
      <c r="AD144" s="20" t="str">
        <f t="shared" si="31"/>
        <v>Ministry of Labour, Family and Social Services as part of TransMonEE</v>
      </c>
      <c r="AE144" s="7" t="b">
        <f t="shared" si="32"/>
        <v>1</v>
      </c>
      <c r="AF144" s="7" t="b">
        <f t="shared" si="33"/>
        <v>1</v>
      </c>
      <c r="AG144" s="7" t="b">
        <f t="shared" si="34"/>
        <v>1</v>
      </c>
      <c r="AH144" s="7" t="b">
        <f t="shared" si="35"/>
        <v>1</v>
      </c>
    </row>
    <row r="145" spans="1:34" x14ac:dyDescent="0.3">
      <c r="A145" s="7" t="s">
        <v>129</v>
      </c>
      <c r="B145" s="7" t="s">
        <v>358</v>
      </c>
      <c r="C145" s="20">
        <v>111.82760959911461</v>
      </c>
      <c r="D145" s="7" t="s">
        <v>5</v>
      </c>
      <c r="E145" s="15">
        <v>2021</v>
      </c>
      <c r="F145" s="17" t="s">
        <v>442</v>
      </c>
      <c r="G145" s="18"/>
      <c r="H145" s="19" t="s">
        <v>533</v>
      </c>
      <c r="J145" s="7" t="e" vm="1">
        <f>IF(VLOOKUP($A145,'[1]4. Children with disabilities'!$B$8:$BG$226,'[1]4. Children with disabilities'!T$1,FALSE)=C145,"",VLOOKUP($A145,'[1]4. Children with disabilities'!$B$8:$BG$226,'[1]4. Children with disabilities'!T$1,FALSE)-C145)</f>
        <v>#VALUE!</v>
      </c>
      <c r="K145" s="7" t="e" vm="1">
        <f>IF(VLOOKUP($A145,'[1]4. Children with disabilities'!$B$8:$BG$226,'[1]4. Children with disabilities'!U$1,FALSE)=D145,"",VLOOKUP($A145,'[1]4. Children with disabilities'!$B$8:$BG$226,'[1]4. Children with disabilities'!U$1,FALSE))</f>
        <v>#VALUE!</v>
      </c>
      <c r="L145" s="20" t="e" vm="1">
        <f>IF(VLOOKUP($A145,'[1]4. Children with disabilities'!$B$8:$BG$226,'[1]4. Children with disabilities'!V$1,FALSE)=#REF!,"",VLOOKUP($A145,'[1]4. Children with disabilities'!$B$8:$BG$226,'[1]4. Children with disabilities'!V$1,FALSE)-#REF!)</f>
        <v>#VALUE!</v>
      </c>
      <c r="M145" s="20" t="e" vm="1">
        <f>IF(VLOOKUP($A145,'[1]4. Children with disabilities'!$B$8:$BG$226,'[1]4. Children with disabilities'!W$1,FALSE)=#REF!,"",VLOOKUP($A145,'[1]4. Children with disabilities'!$B$8:$BG$226,'[1]4. Children with disabilities'!W$1,FALSE))</f>
        <v>#VALUE!</v>
      </c>
      <c r="N145" s="20" t="e" vm="1">
        <f>IF(VLOOKUP($A145,'[1]4. Children with disabilities'!$B$8:$BG$226,'[1]4. Children with disabilities'!X$1,FALSE)=E145,"",VLOOKUP($A145,'[1]4. Children with disabilities'!$B$8:$BG$226,'[1]4. Children with disabilities'!X$1,FALSE)-E145)</f>
        <v>#VALUE!</v>
      </c>
      <c r="O145" s="20" t="e" vm="1">
        <f>IF(VLOOKUP($A145,'[1]4. Children with disabilities'!$B$8:$BG$226,'[1]4. Children with disabilities'!Y$1,FALSE)=#REF!,"",VLOOKUP($A145,'[1]4. Children with disabilities'!$B$8:$BG$226,'[1]4. Children with disabilities'!Y$1,FALSE))</f>
        <v>#VALUE!</v>
      </c>
      <c r="P145" s="20" t="e" vm="1">
        <f>IF(VLOOKUP($A145,'[1]4. Children with disabilities'!$B$8:$BG$226,'[1]4. Children with disabilities'!Z$1,FALSE)=F145,"",VLOOKUP($A145,'[1]4. Children with disabilities'!$B$8:$BG$226,'[1]4. Children with disabilities'!Z$1,FALSE)-F145)</f>
        <v>#VALUE!</v>
      </c>
      <c r="Q145" s="20" t="e" vm="1">
        <f>IF(VLOOKUP($A145,'[1]4. Children with disabilities'!$B$8:$BG$226,'[1]4. Children with disabilities'!AA$1,FALSE)=G145,"",VLOOKUP($A145,'[1]4. Children with disabilities'!$B$8:$BG$226,'[1]4. Children with disabilities'!AA$1,FALSE))</f>
        <v>#VALUE!</v>
      </c>
      <c r="R145" s="7" t="e" vm="1">
        <f>IF(VLOOKUP($A145,'[1]4. Children with disabilities'!$B$8:$BG$226,'[1]4. Children with disabilities'!AB$1,FALSE)=H145,"",VLOOKUP($A145,'[1]4. Children with disabilities'!$B$8:$BG$226,'[1]4. Children with disabilities'!AB$1,FALSE))</f>
        <v>#VALUE!</v>
      </c>
      <c r="S145" s="7" t="s">
        <v>415</v>
      </c>
      <c r="T145" s="47">
        <v>241.18245889171124</v>
      </c>
      <c r="U145" s="7">
        <v>2019</v>
      </c>
      <c r="V145" s="7" t="s">
        <v>442</v>
      </c>
      <c r="X145" s="7" t="s">
        <v>563</v>
      </c>
      <c r="Y145" s="7" t="b">
        <f t="shared" si="26"/>
        <v>1</v>
      </c>
      <c r="Z145" s="47">
        <f t="shared" si="27"/>
        <v>241.18245889171124</v>
      </c>
      <c r="AA145" s="20">
        <f t="shared" si="28"/>
        <v>2019</v>
      </c>
      <c r="AB145" s="20" t="str">
        <f t="shared" si="29"/>
        <v>Y0T17</v>
      </c>
      <c r="AC145" s="20">
        <f t="shared" si="30"/>
        <v>0</v>
      </c>
      <c r="AD145" s="20" t="str">
        <f t="shared" si="31"/>
        <v>State Statistics Data</v>
      </c>
      <c r="AE145" s="7" t="b">
        <f t="shared" si="32"/>
        <v>1</v>
      </c>
      <c r="AF145" s="7" t="b">
        <f t="shared" si="33"/>
        <v>1</v>
      </c>
      <c r="AG145" s="7" t="b">
        <f t="shared" si="34"/>
        <v>1</v>
      </c>
      <c r="AH145" s="7" t="b">
        <f t="shared" si="35"/>
        <v>1</v>
      </c>
    </row>
    <row r="146" spans="1:34" x14ac:dyDescent="0.3">
      <c r="A146" s="7" t="s">
        <v>128</v>
      </c>
      <c r="B146" s="7" t="s">
        <v>356</v>
      </c>
      <c r="C146" s="40" t="s">
        <v>5</v>
      </c>
      <c r="D146" s="7" t="s">
        <v>5</v>
      </c>
      <c r="E146" s="15" t="s">
        <v>5</v>
      </c>
      <c r="F146" s="17" t="s">
        <v>5</v>
      </c>
      <c r="G146" s="18" t="s">
        <v>5</v>
      </c>
      <c r="H146" s="19" t="s">
        <v>5</v>
      </c>
      <c r="J146" s="7" t="e" vm="1">
        <f>IF(VLOOKUP($A146,'[1]4. Children with disabilities'!$B$8:$BG$226,'[1]4. Children with disabilities'!T$1,FALSE)=C146,"",VLOOKUP($A146,'[1]4. Children with disabilities'!$B$8:$BG$226,'[1]4. Children with disabilities'!T$1,FALSE)-C146)</f>
        <v>#VALUE!</v>
      </c>
      <c r="K146" s="7" t="e" vm="1">
        <f>IF(VLOOKUP($A146,'[1]4. Children with disabilities'!$B$8:$BG$226,'[1]4. Children with disabilities'!U$1,FALSE)=D146,"",VLOOKUP($A146,'[1]4. Children with disabilities'!$B$8:$BG$226,'[1]4. Children with disabilities'!U$1,FALSE))</f>
        <v>#VALUE!</v>
      </c>
      <c r="L146" s="20" t="e" vm="1">
        <f>IF(VLOOKUP($A146,'[1]4. Children with disabilities'!$B$8:$BG$226,'[1]4. Children with disabilities'!V$1,FALSE)=#REF!,"",VLOOKUP($A146,'[1]4. Children with disabilities'!$B$8:$BG$226,'[1]4. Children with disabilities'!V$1,FALSE)-#REF!)</f>
        <v>#VALUE!</v>
      </c>
      <c r="M146" s="20" t="e" vm="1">
        <f>IF(VLOOKUP($A146,'[1]4. Children with disabilities'!$B$8:$BG$226,'[1]4. Children with disabilities'!W$1,FALSE)=#REF!,"",VLOOKUP($A146,'[1]4. Children with disabilities'!$B$8:$BG$226,'[1]4. Children with disabilities'!W$1,FALSE))</f>
        <v>#VALUE!</v>
      </c>
      <c r="N146" s="20" t="e" vm="1">
        <f>IF(VLOOKUP($A146,'[1]4. Children with disabilities'!$B$8:$BG$226,'[1]4. Children with disabilities'!X$1,FALSE)=E146,"",VLOOKUP($A146,'[1]4. Children with disabilities'!$B$8:$BG$226,'[1]4. Children with disabilities'!X$1,FALSE)-E146)</f>
        <v>#VALUE!</v>
      </c>
      <c r="O146" s="20" t="e" vm="1">
        <f>IF(VLOOKUP($A146,'[1]4. Children with disabilities'!$B$8:$BG$226,'[1]4. Children with disabilities'!Y$1,FALSE)=#REF!,"",VLOOKUP($A146,'[1]4. Children with disabilities'!$B$8:$BG$226,'[1]4. Children with disabilities'!Y$1,FALSE))</f>
        <v>#VALUE!</v>
      </c>
      <c r="P146" s="20" t="e" vm="1">
        <f>IF(VLOOKUP($A146,'[1]4. Children with disabilities'!$B$8:$BG$226,'[1]4. Children with disabilities'!Z$1,FALSE)=F146,"",VLOOKUP($A146,'[1]4. Children with disabilities'!$B$8:$BG$226,'[1]4. Children with disabilities'!Z$1,FALSE)-F146)</f>
        <v>#VALUE!</v>
      </c>
      <c r="Q146" s="20" t="e" vm="1">
        <f>IF(VLOOKUP($A146,'[1]4. Children with disabilities'!$B$8:$BG$226,'[1]4. Children with disabilities'!AA$1,FALSE)=G146,"",VLOOKUP($A146,'[1]4. Children with disabilities'!$B$8:$BG$226,'[1]4. Children with disabilities'!AA$1,FALSE))</f>
        <v>#VALUE!</v>
      </c>
      <c r="R146" s="7" t="e" vm="1">
        <f>IF(VLOOKUP($A146,'[1]4. Children with disabilities'!$B$8:$BG$226,'[1]4. Children with disabilities'!AB$1,FALSE)=H146,"",VLOOKUP($A146,'[1]4. Children with disabilities'!$B$8:$BG$226,'[1]4. Children with disabilities'!AB$1,FALSE))</f>
        <v>#VALUE!</v>
      </c>
      <c r="S146" s="7" t="s">
        <v>416</v>
      </c>
      <c r="T146" s="47">
        <v>107.65359362513857</v>
      </c>
      <c r="U146" s="7">
        <v>2021</v>
      </c>
      <c r="V146" s="7" t="s">
        <v>442</v>
      </c>
      <c r="X146" s="7" t="s">
        <v>564</v>
      </c>
      <c r="Y146" s="7" t="b">
        <f t="shared" si="26"/>
        <v>1</v>
      </c>
      <c r="Z146" s="47">
        <f t="shared" si="27"/>
        <v>107.65359362513857</v>
      </c>
      <c r="AA146" s="20">
        <f t="shared" si="28"/>
        <v>2021</v>
      </c>
      <c r="AB146" s="20" t="str">
        <f t="shared" si="29"/>
        <v>Y0T17</v>
      </c>
      <c r="AC146" s="20">
        <f t="shared" si="30"/>
        <v>0</v>
      </c>
      <c r="AD146" s="20" t="str">
        <f t="shared" si="31"/>
        <v xml:space="preserve">Ministry of Home Affairs, Transportation &amp; Communication </v>
      </c>
      <c r="AE146" s="7" t="b">
        <f t="shared" si="32"/>
        <v>1</v>
      </c>
      <c r="AF146" s="7" t="b">
        <f t="shared" si="33"/>
        <v>1</v>
      </c>
      <c r="AG146" s="7" t="b">
        <f t="shared" si="34"/>
        <v>1</v>
      </c>
      <c r="AH146" s="7" t="b">
        <f t="shared" si="35"/>
        <v>1</v>
      </c>
    </row>
    <row r="147" spans="1:34" x14ac:dyDescent="0.3">
      <c r="A147" s="7" t="s">
        <v>131</v>
      </c>
      <c r="B147" s="7" t="s">
        <v>360</v>
      </c>
      <c r="C147" s="40">
        <v>91.988365311555413</v>
      </c>
      <c r="D147" s="7" t="s">
        <v>5</v>
      </c>
      <c r="E147" s="15">
        <v>2010</v>
      </c>
      <c r="F147" s="15" t="s">
        <v>442</v>
      </c>
      <c r="G147" s="16"/>
      <c r="H147" s="19" t="s">
        <v>534</v>
      </c>
      <c r="J147" s="7" t="e" vm="1">
        <f>IF(VLOOKUP($A147,'[1]4. Children with disabilities'!$B$8:$BG$226,'[1]4. Children with disabilities'!T$1,FALSE)=C147,"",VLOOKUP($A147,'[1]4. Children with disabilities'!$B$8:$BG$226,'[1]4. Children with disabilities'!T$1,FALSE)-C147)</f>
        <v>#VALUE!</v>
      </c>
      <c r="K147" s="7" t="e" vm="1">
        <f>IF(VLOOKUP($A147,'[1]4. Children with disabilities'!$B$8:$BG$226,'[1]4. Children with disabilities'!U$1,FALSE)=D147,"",VLOOKUP($A147,'[1]4. Children with disabilities'!$B$8:$BG$226,'[1]4. Children with disabilities'!U$1,FALSE))</f>
        <v>#VALUE!</v>
      </c>
      <c r="L147" s="20" t="e" vm="1">
        <f>IF(VLOOKUP($A147,'[1]4. Children with disabilities'!$B$8:$BG$226,'[1]4. Children with disabilities'!V$1,FALSE)=#REF!,"",VLOOKUP($A147,'[1]4. Children with disabilities'!$B$8:$BG$226,'[1]4. Children with disabilities'!V$1,FALSE)-#REF!)</f>
        <v>#VALUE!</v>
      </c>
      <c r="M147" s="20" t="e" vm="1">
        <f>IF(VLOOKUP($A147,'[1]4. Children with disabilities'!$B$8:$BG$226,'[1]4. Children with disabilities'!W$1,FALSE)=#REF!,"",VLOOKUP($A147,'[1]4. Children with disabilities'!$B$8:$BG$226,'[1]4. Children with disabilities'!W$1,FALSE))</f>
        <v>#VALUE!</v>
      </c>
      <c r="N147" s="20" t="e" vm="1">
        <f>IF(VLOOKUP($A147,'[1]4. Children with disabilities'!$B$8:$BG$226,'[1]4. Children with disabilities'!X$1,FALSE)=E147,"",VLOOKUP($A147,'[1]4. Children with disabilities'!$B$8:$BG$226,'[1]4. Children with disabilities'!X$1,FALSE)-E147)</f>
        <v>#VALUE!</v>
      </c>
      <c r="O147" s="20" t="e" vm="1">
        <f>IF(VLOOKUP($A147,'[1]4. Children with disabilities'!$B$8:$BG$226,'[1]4. Children with disabilities'!Y$1,FALSE)=#REF!,"",VLOOKUP($A147,'[1]4. Children with disabilities'!$B$8:$BG$226,'[1]4. Children with disabilities'!Y$1,FALSE))</f>
        <v>#VALUE!</v>
      </c>
      <c r="P147" s="20" t="e" vm="1">
        <f>IF(VLOOKUP($A147,'[1]4. Children with disabilities'!$B$8:$BG$226,'[1]4. Children with disabilities'!Z$1,FALSE)=F147,"",VLOOKUP($A147,'[1]4. Children with disabilities'!$B$8:$BG$226,'[1]4. Children with disabilities'!Z$1,FALSE)-F147)</f>
        <v>#VALUE!</v>
      </c>
      <c r="Q147" s="20" t="e" vm="1">
        <f>IF(VLOOKUP($A147,'[1]4. Children with disabilities'!$B$8:$BG$226,'[1]4. Children with disabilities'!AA$1,FALSE)=G147,"",VLOOKUP($A147,'[1]4. Children with disabilities'!$B$8:$BG$226,'[1]4. Children with disabilities'!AA$1,FALSE))</f>
        <v>#VALUE!</v>
      </c>
      <c r="R147" s="7" t="e" vm="1">
        <f>IF(VLOOKUP($A147,'[1]4. Children with disabilities'!$B$8:$BG$226,'[1]4. Children with disabilities'!AB$1,FALSE)=H147,"",VLOOKUP($A147,'[1]4. Children with disabilities'!$B$8:$BG$226,'[1]4. Children with disabilities'!AB$1,FALSE))</f>
        <v>#VALUE!</v>
      </c>
      <c r="S147" s="7" t="s">
        <v>418</v>
      </c>
      <c r="T147" s="47">
        <v>226.63036660962649</v>
      </c>
      <c r="U147" s="7">
        <v>2012</v>
      </c>
      <c r="V147" s="7" t="s">
        <v>442</v>
      </c>
      <c r="X147" s="7" t="s">
        <v>565</v>
      </c>
      <c r="Y147" s="7" t="b">
        <f t="shared" si="26"/>
        <v>1</v>
      </c>
      <c r="Z147" s="47">
        <f t="shared" si="27"/>
        <v>226.63036660962649</v>
      </c>
      <c r="AA147" s="20">
        <f t="shared" si="28"/>
        <v>2012</v>
      </c>
      <c r="AB147" s="20" t="str">
        <f t="shared" si="29"/>
        <v>Y0T17</v>
      </c>
      <c r="AC147" s="20">
        <f t="shared" si="30"/>
        <v>0</v>
      </c>
      <c r="AD147" s="20" t="str">
        <f t="shared" si="31"/>
        <v>Baseline study of institutional care in Uganda (UNICEF/Ministry of Gender Labour &amp; Social Development)</v>
      </c>
      <c r="AE147" s="7" t="b">
        <f t="shared" si="32"/>
        <v>1</v>
      </c>
      <c r="AF147" s="7" t="b">
        <f t="shared" si="33"/>
        <v>1</v>
      </c>
      <c r="AG147" s="7" t="b">
        <f t="shared" si="34"/>
        <v>1</v>
      </c>
      <c r="AH147" s="7" t="b">
        <f t="shared" si="35"/>
        <v>1</v>
      </c>
    </row>
    <row r="148" spans="1:34" x14ac:dyDescent="0.3">
      <c r="A148" s="7" t="s">
        <v>139</v>
      </c>
      <c r="B148" s="7" t="s">
        <v>366</v>
      </c>
      <c r="C148" s="40">
        <v>13.439041260676051</v>
      </c>
      <c r="D148" s="7" t="s">
        <v>5</v>
      </c>
      <c r="E148" s="15">
        <v>2015</v>
      </c>
      <c r="F148" s="17" t="s">
        <v>442</v>
      </c>
      <c r="G148" s="18"/>
      <c r="H148" s="19" t="s">
        <v>537</v>
      </c>
      <c r="J148" s="7" t="e" vm="1">
        <f>IF(VLOOKUP($A148,'[1]4. Children with disabilities'!$B$8:$BG$226,'[1]4. Children with disabilities'!T$1,FALSE)=C148,"",VLOOKUP($A148,'[1]4. Children with disabilities'!$B$8:$BG$226,'[1]4. Children with disabilities'!T$1,FALSE)-C148)</f>
        <v>#VALUE!</v>
      </c>
      <c r="K148" s="7" t="e" vm="1">
        <f>IF(VLOOKUP($A148,'[1]4. Children with disabilities'!$B$8:$BG$226,'[1]4. Children with disabilities'!U$1,FALSE)=D148,"",VLOOKUP($A148,'[1]4. Children with disabilities'!$B$8:$BG$226,'[1]4. Children with disabilities'!U$1,FALSE))</f>
        <v>#VALUE!</v>
      </c>
      <c r="L148" s="20" t="e" vm="1">
        <f>IF(VLOOKUP($A148,'[1]4. Children with disabilities'!$B$8:$BG$226,'[1]4. Children with disabilities'!V$1,FALSE)=#REF!,"",VLOOKUP($A148,'[1]4. Children with disabilities'!$B$8:$BG$226,'[1]4. Children with disabilities'!V$1,FALSE)-#REF!)</f>
        <v>#VALUE!</v>
      </c>
      <c r="M148" s="20" t="e" vm="1">
        <f>IF(VLOOKUP($A148,'[1]4. Children with disabilities'!$B$8:$BG$226,'[1]4. Children with disabilities'!W$1,FALSE)=#REF!,"",VLOOKUP($A148,'[1]4. Children with disabilities'!$B$8:$BG$226,'[1]4. Children with disabilities'!W$1,FALSE))</f>
        <v>#VALUE!</v>
      </c>
      <c r="N148" s="20" t="e" vm="1">
        <f>IF(VLOOKUP($A148,'[1]4. Children with disabilities'!$B$8:$BG$226,'[1]4. Children with disabilities'!X$1,FALSE)=E148,"",VLOOKUP($A148,'[1]4. Children with disabilities'!$B$8:$BG$226,'[1]4. Children with disabilities'!X$1,FALSE)-E148)</f>
        <v>#VALUE!</v>
      </c>
      <c r="O148" s="20" t="e" vm="1">
        <f>IF(VLOOKUP($A148,'[1]4. Children with disabilities'!$B$8:$BG$226,'[1]4. Children with disabilities'!Y$1,FALSE)=#REF!,"",VLOOKUP($A148,'[1]4. Children with disabilities'!$B$8:$BG$226,'[1]4. Children with disabilities'!Y$1,FALSE))</f>
        <v>#VALUE!</v>
      </c>
      <c r="P148" s="20" t="e" vm="1">
        <f>IF(VLOOKUP($A148,'[1]4. Children with disabilities'!$B$8:$BG$226,'[1]4. Children with disabilities'!Z$1,FALSE)=F148,"",VLOOKUP($A148,'[1]4. Children with disabilities'!$B$8:$BG$226,'[1]4. Children with disabilities'!Z$1,FALSE)-F148)</f>
        <v>#VALUE!</v>
      </c>
      <c r="Q148" s="20" t="e" vm="1">
        <f>IF(VLOOKUP($A148,'[1]4. Children with disabilities'!$B$8:$BG$226,'[1]4. Children with disabilities'!AA$1,FALSE)=G148,"",VLOOKUP($A148,'[1]4. Children with disabilities'!$B$8:$BG$226,'[1]4. Children with disabilities'!AA$1,FALSE))</f>
        <v>#VALUE!</v>
      </c>
      <c r="R148" s="7" t="e" vm="1">
        <f>IF(VLOOKUP($A148,'[1]4. Children with disabilities'!$B$8:$BG$226,'[1]4. Children with disabilities'!AB$1,FALSE)=H148,"",VLOOKUP($A148,'[1]4. Children with disabilities'!$B$8:$BG$226,'[1]4. Children with disabilities'!AB$1,FALSE))</f>
        <v>#VALUE!</v>
      </c>
      <c r="S148" s="7" t="s">
        <v>419</v>
      </c>
      <c r="T148" s="47">
        <v>631.81169313850262</v>
      </c>
      <c r="U148" s="7">
        <v>2020</v>
      </c>
      <c r="V148" s="7" t="s">
        <v>442</v>
      </c>
      <c r="X148" s="7" t="s">
        <v>566</v>
      </c>
      <c r="Y148" s="7" t="b">
        <f t="shared" si="26"/>
        <v>1</v>
      </c>
      <c r="Z148" s="47">
        <f t="shared" si="27"/>
        <v>631.81169313850262</v>
      </c>
      <c r="AA148" s="20">
        <f t="shared" si="28"/>
        <v>2020</v>
      </c>
      <c r="AB148" s="20" t="str">
        <f t="shared" si="29"/>
        <v>Y0T17</v>
      </c>
      <c r="AC148" s="20">
        <f t="shared" si="30"/>
        <v>0</v>
      </c>
      <c r="AD148" s="20" t="str">
        <f t="shared" si="31"/>
        <v>State Statistic Service in Ukraine</v>
      </c>
      <c r="AE148" s="7" t="b">
        <f t="shared" si="32"/>
        <v>1</v>
      </c>
      <c r="AF148" s="7" t="b">
        <f t="shared" si="33"/>
        <v>1</v>
      </c>
      <c r="AG148" s="7" t="b">
        <f t="shared" si="34"/>
        <v>1</v>
      </c>
      <c r="AH148" s="7" t="b">
        <f t="shared" si="35"/>
        <v>1</v>
      </c>
    </row>
    <row r="149" spans="1:34" x14ac:dyDescent="0.3">
      <c r="A149" s="7" t="s">
        <v>140</v>
      </c>
      <c r="B149" s="7" t="s">
        <v>367</v>
      </c>
      <c r="C149" s="20"/>
      <c r="E149" s="15"/>
      <c r="F149" s="17"/>
      <c r="G149" s="18"/>
      <c r="H149" s="19"/>
      <c r="J149" s="7" t="e" vm="1">
        <f>IF(VLOOKUP($A149,'[1]4. Children with disabilities'!$B$8:$BG$226,'[1]4. Children with disabilities'!T$1,FALSE)=C149,"",VLOOKUP($A149,'[1]4. Children with disabilities'!$B$8:$BG$226,'[1]4. Children with disabilities'!T$1,FALSE)-C149)</f>
        <v>#VALUE!</v>
      </c>
      <c r="K149" s="7" t="e" vm="1">
        <f>IF(VLOOKUP($A149,'[1]4. Children with disabilities'!$B$8:$BG$226,'[1]4. Children with disabilities'!U$1,FALSE)=D149,"",VLOOKUP($A149,'[1]4. Children with disabilities'!$B$8:$BG$226,'[1]4. Children with disabilities'!U$1,FALSE))</f>
        <v>#VALUE!</v>
      </c>
      <c r="L149" s="20" t="e" vm="1">
        <f>IF(VLOOKUP($A149,'[1]4. Children with disabilities'!$B$8:$BG$226,'[1]4. Children with disabilities'!V$1,FALSE)=#REF!,"",VLOOKUP($A149,'[1]4. Children with disabilities'!$B$8:$BG$226,'[1]4. Children with disabilities'!V$1,FALSE)-#REF!)</f>
        <v>#VALUE!</v>
      </c>
      <c r="M149" s="20" t="e" vm="1">
        <f>IF(VLOOKUP($A149,'[1]4. Children with disabilities'!$B$8:$BG$226,'[1]4. Children with disabilities'!W$1,FALSE)=#REF!,"",VLOOKUP($A149,'[1]4. Children with disabilities'!$B$8:$BG$226,'[1]4. Children with disabilities'!W$1,FALSE))</f>
        <v>#VALUE!</v>
      </c>
      <c r="N149" s="20" t="e" vm="1">
        <f>IF(VLOOKUP($A149,'[1]4. Children with disabilities'!$B$8:$BG$226,'[1]4. Children with disabilities'!X$1,FALSE)=E149,"",VLOOKUP($A149,'[1]4. Children with disabilities'!$B$8:$BG$226,'[1]4. Children with disabilities'!X$1,FALSE)-E149)</f>
        <v>#VALUE!</v>
      </c>
      <c r="O149" s="20" t="e" vm="1">
        <f>IF(VLOOKUP($A149,'[1]4. Children with disabilities'!$B$8:$BG$226,'[1]4. Children with disabilities'!Y$1,FALSE)=#REF!,"",VLOOKUP($A149,'[1]4. Children with disabilities'!$B$8:$BG$226,'[1]4. Children with disabilities'!Y$1,FALSE))</f>
        <v>#VALUE!</v>
      </c>
      <c r="P149" s="20" t="e" vm="1">
        <f>IF(VLOOKUP($A149,'[1]4. Children with disabilities'!$B$8:$BG$226,'[1]4. Children with disabilities'!Z$1,FALSE)=F149,"",VLOOKUP($A149,'[1]4. Children with disabilities'!$B$8:$BG$226,'[1]4. Children with disabilities'!Z$1,FALSE)-F149)</f>
        <v>#VALUE!</v>
      </c>
      <c r="Q149" s="20" t="e" vm="1">
        <f>IF(VLOOKUP($A149,'[1]4. Children with disabilities'!$B$8:$BG$226,'[1]4. Children with disabilities'!AA$1,FALSE)=G149,"",VLOOKUP($A149,'[1]4. Children with disabilities'!$B$8:$BG$226,'[1]4. Children with disabilities'!AA$1,FALSE))</f>
        <v>#VALUE!</v>
      </c>
      <c r="R149" s="7" t="e" vm="1">
        <f>IF(VLOOKUP($A149,'[1]4. Children with disabilities'!$B$8:$BG$226,'[1]4. Children with disabilities'!AB$1,FALSE)=H149,"",VLOOKUP($A149,'[1]4. Children with disabilities'!$B$8:$BG$226,'[1]4. Children with disabilities'!AB$1,FALSE))</f>
        <v>#VALUE!</v>
      </c>
      <c r="S149" s="7" t="s">
        <v>421</v>
      </c>
      <c r="T149" s="47">
        <v>66.344374191398018</v>
      </c>
      <c r="U149" s="7">
        <v>2011</v>
      </c>
      <c r="V149" s="7" t="s">
        <v>442</v>
      </c>
      <c r="X149" s="7" t="s">
        <v>607</v>
      </c>
      <c r="Y149" s="7" t="b">
        <f t="shared" si="26"/>
        <v>1</v>
      </c>
      <c r="Z149" s="47">
        <f t="shared" si="27"/>
        <v>66.344374191398018</v>
      </c>
      <c r="AA149" s="20">
        <f t="shared" si="28"/>
        <v>2011</v>
      </c>
      <c r="AB149" s="20" t="str">
        <f t="shared" si="29"/>
        <v>Y0T17</v>
      </c>
      <c r="AC149" s="20">
        <f t="shared" si="30"/>
        <v>0</v>
      </c>
      <c r="AD149" s="20" t="str">
        <f>VLOOKUP($S149,$B$11:$H$212,7,FALSE)</f>
        <v/>
      </c>
      <c r="AE149" s="7" t="b">
        <f t="shared" si="32"/>
        <v>1</v>
      </c>
      <c r="AF149" s="7" t="b">
        <f t="shared" si="33"/>
        <v>1</v>
      </c>
      <c r="AG149" s="7" t="b">
        <f t="shared" si="34"/>
        <v>1</v>
      </c>
      <c r="AH149" s="7" t="b">
        <f t="shared" si="35"/>
        <v>0</v>
      </c>
    </row>
    <row r="150" spans="1:34" x14ac:dyDescent="0.3">
      <c r="A150" s="7" t="s">
        <v>141</v>
      </c>
      <c r="B150" s="7" t="s">
        <v>369</v>
      </c>
      <c r="C150" s="40">
        <v>79.365485742374517</v>
      </c>
      <c r="D150" s="7" t="s">
        <v>5</v>
      </c>
      <c r="E150" s="15">
        <v>2021</v>
      </c>
      <c r="F150" s="17" t="s">
        <v>442</v>
      </c>
      <c r="G150" s="18"/>
      <c r="H150" s="19" t="s">
        <v>538</v>
      </c>
      <c r="J150" s="7" t="e" vm="1">
        <f>IF(VLOOKUP($A150,'[1]4. Children with disabilities'!$B$8:$BG$226,'[1]4. Children with disabilities'!T$1,FALSE)=C150,"",VLOOKUP($A150,'[1]4. Children with disabilities'!$B$8:$BG$226,'[1]4. Children with disabilities'!T$1,FALSE)-C150)</f>
        <v>#VALUE!</v>
      </c>
      <c r="K150" s="7" t="e" vm="1">
        <f>IF(VLOOKUP($A150,'[1]4. Children with disabilities'!$B$8:$BG$226,'[1]4. Children with disabilities'!U$1,FALSE)=D150,"",VLOOKUP($A150,'[1]4. Children with disabilities'!$B$8:$BG$226,'[1]4. Children with disabilities'!U$1,FALSE))</f>
        <v>#VALUE!</v>
      </c>
      <c r="L150" s="20" t="e" vm="1">
        <f>IF(VLOOKUP($A150,'[1]4. Children with disabilities'!$B$8:$BG$226,'[1]4. Children with disabilities'!V$1,FALSE)=#REF!,"",VLOOKUP($A150,'[1]4. Children with disabilities'!$B$8:$BG$226,'[1]4. Children with disabilities'!V$1,FALSE)-#REF!)</f>
        <v>#VALUE!</v>
      </c>
      <c r="M150" s="20" t="e" vm="1">
        <f>IF(VLOOKUP($A150,'[1]4. Children with disabilities'!$B$8:$BG$226,'[1]4. Children with disabilities'!W$1,FALSE)=#REF!,"",VLOOKUP($A150,'[1]4. Children with disabilities'!$B$8:$BG$226,'[1]4. Children with disabilities'!W$1,FALSE))</f>
        <v>#VALUE!</v>
      </c>
      <c r="N150" s="20" t="e" vm="1">
        <f>IF(VLOOKUP($A150,'[1]4. Children with disabilities'!$B$8:$BG$226,'[1]4. Children with disabilities'!X$1,FALSE)=E150,"",VLOOKUP($A150,'[1]4. Children with disabilities'!$B$8:$BG$226,'[1]4. Children with disabilities'!X$1,FALSE)-E150)</f>
        <v>#VALUE!</v>
      </c>
      <c r="O150" s="20" t="e" vm="1">
        <f>IF(VLOOKUP($A150,'[1]4. Children with disabilities'!$B$8:$BG$226,'[1]4. Children with disabilities'!Y$1,FALSE)=#REF!,"",VLOOKUP($A150,'[1]4. Children with disabilities'!$B$8:$BG$226,'[1]4. Children with disabilities'!Y$1,FALSE))</f>
        <v>#VALUE!</v>
      </c>
      <c r="P150" s="20" t="e" vm="1">
        <f>IF(VLOOKUP($A150,'[1]4. Children with disabilities'!$B$8:$BG$226,'[1]4. Children with disabilities'!Z$1,FALSE)=F150,"",VLOOKUP($A150,'[1]4. Children with disabilities'!$B$8:$BG$226,'[1]4. Children with disabilities'!Z$1,FALSE)-F150)</f>
        <v>#VALUE!</v>
      </c>
      <c r="Q150" s="20" t="e" vm="1">
        <f>IF(VLOOKUP($A150,'[1]4. Children with disabilities'!$B$8:$BG$226,'[1]4. Children with disabilities'!AA$1,FALSE)=G150,"",VLOOKUP($A150,'[1]4. Children with disabilities'!$B$8:$BG$226,'[1]4. Children with disabilities'!AA$1,FALSE))</f>
        <v>#VALUE!</v>
      </c>
      <c r="R150" s="7" t="e" vm="1">
        <f>IF(VLOOKUP($A150,'[1]4. Children with disabilities'!$B$8:$BG$226,'[1]4. Children with disabilities'!AB$1,FALSE)=H150,"",VLOOKUP($A150,'[1]4. Children with disabilities'!$B$8:$BG$226,'[1]4. Children with disabilities'!AB$1,FALSE))</f>
        <v>#VALUE!</v>
      </c>
      <c r="S150" s="7" t="s">
        <v>422</v>
      </c>
      <c r="T150" s="47">
        <v>77.049168677050744</v>
      </c>
      <c r="U150" s="7">
        <v>2012</v>
      </c>
      <c r="V150" s="7" t="s">
        <v>442</v>
      </c>
      <c r="X150" s="7" t="s">
        <v>568</v>
      </c>
      <c r="Y150" s="7" t="b">
        <f t="shared" si="26"/>
        <v>1</v>
      </c>
      <c r="Z150" s="47">
        <f t="shared" si="27"/>
        <v>77.049168677050744</v>
      </c>
      <c r="AA150" s="20">
        <f t="shared" si="28"/>
        <v>2012</v>
      </c>
      <c r="AB150" s="20" t="str">
        <f t="shared" si="29"/>
        <v>Y0T17</v>
      </c>
      <c r="AC150" s="20">
        <f t="shared" si="30"/>
        <v>0</v>
      </c>
      <c r="AD150" s="20" t="str">
        <f t="shared" si="31"/>
        <v>Adoption and Foster Car Analysis and Reporting System (AFCARS)</v>
      </c>
      <c r="AE150" s="7" t="b">
        <f t="shared" si="32"/>
        <v>1</v>
      </c>
      <c r="AF150" s="7" t="b">
        <f t="shared" si="33"/>
        <v>1</v>
      </c>
      <c r="AG150" s="7" t="b">
        <f t="shared" si="34"/>
        <v>1</v>
      </c>
      <c r="AH150" s="7" t="b">
        <f t="shared" si="35"/>
        <v>1</v>
      </c>
    </row>
    <row r="151" spans="1:34" x14ac:dyDescent="0.3">
      <c r="A151" s="7" t="s">
        <v>144</v>
      </c>
      <c r="B151" s="7" t="s">
        <v>372</v>
      </c>
      <c r="C151" s="40">
        <v>84.780158884297748</v>
      </c>
      <c r="D151" s="7" t="s">
        <v>5</v>
      </c>
      <c r="E151" s="15">
        <v>2012</v>
      </c>
      <c r="F151" s="17" t="s">
        <v>442</v>
      </c>
      <c r="G151" s="18"/>
      <c r="H151" s="19" t="s">
        <v>540</v>
      </c>
      <c r="J151" s="7" t="e" vm="1">
        <f>IF(VLOOKUP($A151,'[1]4. Children with disabilities'!$B$8:$BG$226,'[1]4. Children with disabilities'!T$1,FALSE)=C151,"",VLOOKUP($A151,'[1]4. Children with disabilities'!$B$8:$BG$226,'[1]4. Children with disabilities'!T$1,FALSE)-C151)</f>
        <v>#VALUE!</v>
      </c>
      <c r="K151" s="7" t="e" vm="1">
        <f>IF(VLOOKUP($A151,'[1]4. Children with disabilities'!$B$8:$BG$226,'[1]4. Children with disabilities'!U$1,FALSE)=D151,"",VLOOKUP($A151,'[1]4. Children with disabilities'!$B$8:$BG$226,'[1]4. Children with disabilities'!U$1,FALSE))</f>
        <v>#VALUE!</v>
      </c>
      <c r="L151" s="20" t="e" vm="1">
        <f>IF(VLOOKUP($A151,'[1]4. Children with disabilities'!$B$8:$BG$226,'[1]4. Children with disabilities'!V$1,FALSE)=#REF!,"",VLOOKUP($A151,'[1]4. Children with disabilities'!$B$8:$BG$226,'[1]4. Children with disabilities'!V$1,FALSE)-#REF!)</f>
        <v>#VALUE!</v>
      </c>
      <c r="M151" s="20" t="e" vm="1">
        <f>IF(VLOOKUP($A151,'[1]4. Children with disabilities'!$B$8:$BG$226,'[1]4. Children with disabilities'!W$1,FALSE)=#REF!,"",VLOOKUP($A151,'[1]4. Children with disabilities'!$B$8:$BG$226,'[1]4. Children with disabilities'!W$1,FALSE))</f>
        <v>#VALUE!</v>
      </c>
      <c r="N151" s="20" t="e" vm="1">
        <f>IF(VLOOKUP($A151,'[1]4. Children with disabilities'!$B$8:$BG$226,'[1]4. Children with disabilities'!X$1,FALSE)=E151,"",VLOOKUP($A151,'[1]4. Children with disabilities'!$B$8:$BG$226,'[1]4. Children with disabilities'!X$1,FALSE)-E151)</f>
        <v>#VALUE!</v>
      </c>
      <c r="O151" s="20" t="e" vm="1">
        <f>IF(VLOOKUP($A151,'[1]4. Children with disabilities'!$B$8:$BG$226,'[1]4. Children with disabilities'!Y$1,FALSE)=#REF!,"",VLOOKUP($A151,'[1]4. Children with disabilities'!$B$8:$BG$226,'[1]4. Children with disabilities'!Y$1,FALSE))</f>
        <v>#VALUE!</v>
      </c>
      <c r="P151" s="20" t="e" vm="1">
        <f>IF(VLOOKUP($A151,'[1]4. Children with disabilities'!$B$8:$BG$226,'[1]4. Children with disabilities'!Z$1,FALSE)=F151,"",VLOOKUP($A151,'[1]4. Children with disabilities'!$B$8:$BG$226,'[1]4. Children with disabilities'!Z$1,FALSE)-F151)</f>
        <v>#VALUE!</v>
      </c>
      <c r="Q151" s="20" t="e" vm="1">
        <f>IF(VLOOKUP($A151,'[1]4. Children with disabilities'!$B$8:$BG$226,'[1]4. Children with disabilities'!AA$1,FALSE)=G151,"",VLOOKUP($A151,'[1]4. Children with disabilities'!$B$8:$BG$226,'[1]4. Children with disabilities'!AA$1,FALSE))</f>
        <v>#VALUE!</v>
      </c>
      <c r="R151" s="7" t="e" vm="1">
        <f>IF(VLOOKUP($A151,'[1]4. Children with disabilities'!$B$8:$BG$226,'[1]4. Children with disabilities'!AB$1,FALSE)=H151,"",VLOOKUP($A151,'[1]4. Children with disabilities'!$B$8:$BG$226,'[1]4. Children with disabilities'!AB$1,FALSE))</f>
        <v>#VALUE!</v>
      </c>
      <c r="S151" s="7" t="s">
        <v>423</v>
      </c>
      <c r="T151" s="47">
        <v>351.88777301942343</v>
      </c>
      <c r="U151" s="7">
        <v>2021</v>
      </c>
      <c r="V151" s="7" t="s">
        <v>442</v>
      </c>
      <c r="X151" s="7" t="s">
        <v>569</v>
      </c>
      <c r="Y151" s="7" t="b">
        <f t="shared" si="26"/>
        <v>1</v>
      </c>
      <c r="Z151" s="47">
        <f t="shared" si="27"/>
        <v>351.88777301942343</v>
      </c>
      <c r="AA151" s="20">
        <f t="shared" si="28"/>
        <v>2021</v>
      </c>
      <c r="AB151" s="20" t="str">
        <f t="shared" si="29"/>
        <v>Y0T17</v>
      </c>
      <c r="AC151" s="20">
        <f t="shared" si="30"/>
        <v>0</v>
      </c>
      <c r="AD151" s="20" t="str">
        <f t="shared" si="31"/>
        <v>Instituto del Niño y Adolescente del Uruguay- Sistema de Información para la Infancia (SIPI), table 6</v>
      </c>
      <c r="AE151" s="7" t="b">
        <f t="shared" si="32"/>
        <v>1</v>
      </c>
      <c r="AF151" s="7" t="b">
        <f t="shared" si="33"/>
        <v>1</v>
      </c>
      <c r="AG151" s="7" t="b">
        <f t="shared" si="34"/>
        <v>1</v>
      </c>
      <c r="AH151" s="7" t="b">
        <f t="shared" si="35"/>
        <v>1</v>
      </c>
    </row>
    <row r="152" spans="1:34" x14ac:dyDescent="0.3">
      <c r="A152" s="7" t="s">
        <v>145</v>
      </c>
      <c r="B152" s="7" t="s">
        <v>373</v>
      </c>
      <c r="C152" s="20">
        <v>10.500142085458071</v>
      </c>
      <c r="D152" s="7" t="s">
        <v>5</v>
      </c>
      <c r="E152" s="15">
        <v>2018</v>
      </c>
      <c r="F152" s="17" t="s">
        <v>442</v>
      </c>
      <c r="G152" s="18"/>
      <c r="H152" s="19" t="s">
        <v>541</v>
      </c>
      <c r="J152" s="7" t="e" vm="1">
        <f>IF(VLOOKUP($A152,'[1]4. Children with disabilities'!$B$8:$BG$226,'[1]4. Children with disabilities'!T$1,FALSE)=C152,"",VLOOKUP($A152,'[1]4. Children with disabilities'!$B$8:$BG$226,'[1]4. Children with disabilities'!T$1,FALSE)-C152)</f>
        <v>#VALUE!</v>
      </c>
      <c r="K152" s="7" t="e" vm="1">
        <f>IF(VLOOKUP($A152,'[1]4. Children with disabilities'!$B$8:$BG$226,'[1]4. Children with disabilities'!U$1,FALSE)=D152,"",VLOOKUP($A152,'[1]4. Children with disabilities'!$B$8:$BG$226,'[1]4. Children with disabilities'!U$1,FALSE))</f>
        <v>#VALUE!</v>
      </c>
      <c r="L152" s="20" t="e" vm="1">
        <f>IF(VLOOKUP($A152,'[1]4. Children with disabilities'!$B$8:$BG$226,'[1]4. Children with disabilities'!V$1,FALSE)=#REF!,"",VLOOKUP($A152,'[1]4. Children with disabilities'!$B$8:$BG$226,'[1]4. Children with disabilities'!V$1,FALSE)-#REF!)</f>
        <v>#VALUE!</v>
      </c>
      <c r="M152" s="20" t="e" vm="1">
        <f>IF(VLOOKUP($A152,'[1]4. Children with disabilities'!$B$8:$BG$226,'[1]4. Children with disabilities'!W$1,FALSE)=#REF!,"",VLOOKUP($A152,'[1]4. Children with disabilities'!$B$8:$BG$226,'[1]4. Children with disabilities'!W$1,FALSE))</f>
        <v>#VALUE!</v>
      </c>
      <c r="N152" s="20" t="e" vm="1">
        <f>IF(VLOOKUP($A152,'[1]4. Children with disabilities'!$B$8:$BG$226,'[1]4. Children with disabilities'!X$1,FALSE)=E152,"",VLOOKUP($A152,'[1]4. Children with disabilities'!$B$8:$BG$226,'[1]4. Children with disabilities'!X$1,FALSE)-E152)</f>
        <v>#VALUE!</v>
      </c>
      <c r="O152" s="20" t="e" vm="1">
        <f>IF(VLOOKUP($A152,'[1]4. Children with disabilities'!$B$8:$BG$226,'[1]4. Children with disabilities'!Y$1,FALSE)=#REF!,"",VLOOKUP($A152,'[1]4. Children with disabilities'!$B$8:$BG$226,'[1]4. Children with disabilities'!Y$1,FALSE))</f>
        <v>#VALUE!</v>
      </c>
      <c r="P152" s="20" t="e" vm="1">
        <f>IF(VLOOKUP($A152,'[1]4. Children with disabilities'!$B$8:$BG$226,'[1]4. Children with disabilities'!Z$1,FALSE)=F152,"",VLOOKUP($A152,'[1]4. Children with disabilities'!$B$8:$BG$226,'[1]4. Children with disabilities'!Z$1,FALSE)-F152)</f>
        <v>#VALUE!</v>
      </c>
      <c r="Q152" s="20" t="e" vm="1">
        <f>IF(VLOOKUP($A152,'[1]4. Children with disabilities'!$B$8:$BG$226,'[1]4. Children with disabilities'!AA$1,FALSE)=G152,"",VLOOKUP($A152,'[1]4. Children with disabilities'!$B$8:$BG$226,'[1]4. Children with disabilities'!AA$1,FALSE))</f>
        <v>#VALUE!</v>
      </c>
      <c r="R152" s="7" t="e" vm="1">
        <f>IF(VLOOKUP($A152,'[1]4. Children with disabilities'!$B$8:$BG$226,'[1]4. Children with disabilities'!AB$1,FALSE)=H152,"",VLOOKUP($A152,'[1]4. Children with disabilities'!$B$8:$BG$226,'[1]4. Children with disabilities'!AB$1,FALSE))</f>
        <v>#VALUE!</v>
      </c>
      <c r="S152" s="7" t="s">
        <v>424</v>
      </c>
      <c r="T152" s="47">
        <v>281.26442340031872</v>
      </c>
      <c r="U152" s="7">
        <v>2020</v>
      </c>
      <c r="V152" s="7" t="s">
        <v>442</v>
      </c>
      <c r="X152" s="7" t="s">
        <v>570</v>
      </c>
      <c r="Y152" s="7" t="b">
        <f t="shared" si="26"/>
        <v>1</v>
      </c>
      <c r="Z152" s="47">
        <f t="shared" si="27"/>
        <v>281.26442340031872</v>
      </c>
      <c r="AA152" s="20">
        <f t="shared" si="28"/>
        <v>2020</v>
      </c>
      <c r="AB152" s="20" t="str">
        <f t="shared" si="29"/>
        <v>Y0T17</v>
      </c>
      <c r="AC152" s="20">
        <f t="shared" si="30"/>
        <v>0</v>
      </c>
      <c r="AD152" s="20" t="str">
        <f t="shared" si="31"/>
        <v xml:space="preserve">State Committee on Statistics </v>
      </c>
      <c r="AE152" s="7" t="b">
        <f t="shared" si="32"/>
        <v>1</v>
      </c>
      <c r="AF152" s="7" t="b">
        <f t="shared" si="33"/>
        <v>1</v>
      </c>
      <c r="AG152" s="7" t="b">
        <f t="shared" si="34"/>
        <v>1</v>
      </c>
      <c r="AH152" s="7" t="b">
        <f t="shared" si="35"/>
        <v>1</v>
      </c>
    </row>
    <row r="153" spans="1:34" x14ac:dyDescent="0.3">
      <c r="A153" s="7" t="s">
        <v>159</v>
      </c>
      <c r="B153" s="7" t="s">
        <v>368</v>
      </c>
      <c r="C153" s="40" t="s">
        <v>5</v>
      </c>
      <c r="D153" s="7" t="s">
        <v>5</v>
      </c>
      <c r="E153" s="15" t="s">
        <v>5</v>
      </c>
      <c r="F153" s="17" t="s">
        <v>5</v>
      </c>
      <c r="G153" s="18" t="s">
        <v>5</v>
      </c>
      <c r="H153" s="19" t="s">
        <v>5</v>
      </c>
      <c r="J153" s="7" t="e" vm="1">
        <f>IF(VLOOKUP($A153,'[1]4. Children with disabilities'!$B$8:$BG$226,'[1]4. Children with disabilities'!T$1,FALSE)=C153,"",VLOOKUP($A153,'[1]4. Children with disabilities'!$B$8:$BG$226,'[1]4. Children with disabilities'!T$1,FALSE)-C153)</f>
        <v>#VALUE!</v>
      </c>
      <c r="K153" s="7" t="e" vm="1">
        <f>IF(VLOOKUP($A153,'[1]4. Children with disabilities'!$B$8:$BG$226,'[1]4. Children with disabilities'!U$1,FALSE)=D153,"",VLOOKUP($A153,'[1]4. Children with disabilities'!$B$8:$BG$226,'[1]4. Children with disabilities'!U$1,FALSE))</f>
        <v>#VALUE!</v>
      </c>
      <c r="L153" s="20" t="e" vm="1">
        <f>IF(VLOOKUP($A153,'[1]4. Children with disabilities'!$B$8:$BG$226,'[1]4. Children with disabilities'!V$1,FALSE)=#REF!,"",VLOOKUP($A153,'[1]4. Children with disabilities'!$B$8:$BG$226,'[1]4. Children with disabilities'!V$1,FALSE)-#REF!)</f>
        <v>#VALUE!</v>
      </c>
      <c r="M153" s="20" t="e" vm="1">
        <f>IF(VLOOKUP($A153,'[1]4. Children with disabilities'!$B$8:$BG$226,'[1]4. Children with disabilities'!W$1,FALSE)=#REF!,"",VLOOKUP($A153,'[1]4. Children with disabilities'!$B$8:$BG$226,'[1]4. Children with disabilities'!W$1,FALSE))</f>
        <v>#VALUE!</v>
      </c>
      <c r="N153" s="20" t="e" vm="1">
        <f>IF(VLOOKUP($A153,'[1]4. Children with disabilities'!$B$8:$BG$226,'[1]4. Children with disabilities'!X$1,FALSE)=E153,"",VLOOKUP($A153,'[1]4. Children with disabilities'!$B$8:$BG$226,'[1]4. Children with disabilities'!X$1,FALSE)-E153)</f>
        <v>#VALUE!</v>
      </c>
      <c r="O153" s="20" t="e" vm="1">
        <f>IF(VLOOKUP($A153,'[1]4. Children with disabilities'!$B$8:$BG$226,'[1]4. Children with disabilities'!Y$1,FALSE)=#REF!,"",VLOOKUP($A153,'[1]4. Children with disabilities'!$B$8:$BG$226,'[1]4. Children with disabilities'!Y$1,FALSE))</f>
        <v>#VALUE!</v>
      </c>
      <c r="P153" s="20" t="e" vm="1">
        <f>IF(VLOOKUP($A153,'[1]4. Children with disabilities'!$B$8:$BG$226,'[1]4. Children with disabilities'!Z$1,FALSE)=F153,"",VLOOKUP($A153,'[1]4. Children with disabilities'!$B$8:$BG$226,'[1]4. Children with disabilities'!Z$1,FALSE)-F153)</f>
        <v>#VALUE!</v>
      </c>
      <c r="Q153" s="20" t="e" vm="1">
        <f>IF(VLOOKUP($A153,'[1]4. Children with disabilities'!$B$8:$BG$226,'[1]4. Children with disabilities'!AA$1,FALSE)=G153,"",VLOOKUP($A153,'[1]4. Children with disabilities'!$B$8:$BG$226,'[1]4. Children with disabilities'!AA$1,FALSE))</f>
        <v>#VALUE!</v>
      </c>
      <c r="R153" s="7" t="e" vm="1">
        <f>IF(VLOOKUP($A153,'[1]4. Children with disabilities'!$B$8:$BG$226,'[1]4. Children with disabilities'!AB$1,FALSE)=H153,"",VLOOKUP($A153,'[1]4. Children with disabilities'!$B$8:$BG$226,'[1]4. Children with disabilities'!AB$1,FALSE))</f>
        <v>#VALUE!</v>
      </c>
      <c r="S153" s="7" t="s">
        <v>426</v>
      </c>
      <c r="T153" s="47">
        <v>30.915672713544332</v>
      </c>
      <c r="U153" s="7">
        <v>2011</v>
      </c>
      <c r="V153" s="7" t="s">
        <v>442</v>
      </c>
      <c r="X153" s="7" t="s">
        <v>571</v>
      </c>
      <c r="Y153" s="7" t="b">
        <f t="shared" si="26"/>
        <v>1</v>
      </c>
      <c r="Z153" s="47">
        <f t="shared" si="27"/>
        <v>30.915672713544332</v>
      </c>
      <c r="AA153" s="20">
        <f t="shared" si="28"/>
        <v>2011</v>
      </c>
      <c r="AB153" s="20" t="str">
        <f t="shared" si="29"/>
        <v>Y0T17</v>
      </c>
      <c r="AC153" s="20">
        <f t="shared" si="30"/>
        <v>0</v>
      </c>
      <c r="AD153" s="20" t="str">
        <f t="shared" si="31"/>
        <v>Annual Report of the Ombudsman, p. 158</v>
      </c>
      <c r="AE153" s="7" t="b">
        <f t="shared" si="32"/>
        <v>1</v>
      </c>
      <c r="AF153" s="7" t="b">
        <f t="shared" si="33"/>
        <v>1</v>
      </c>
      <c r="AG153" s="7" t="b">
        <f t="shared" si="34"/>
        <v>1</v>
      </c>
      <c r="AH153" s="7" t="b">
        <f t="shared" si="35"/>
        <v>1</v>
      </c>
    </row>
    <row r="154" spans="1:34" x14ac:dyDescent="0.3">
      <c r="A154" s="7" t="s">
        <v>142</v>
      </c>
      <c r="B154" s="7" t="s">
        <v>370</v>
      </c>
      <c r="C154" s="20" t="s">
        <v>5</v>
      </c>
      <c r="D154" s="7" t="s">
        <v>5</v>
      </c>
      <c r="E154" s="15" t="s">
        <v>5</v>
      </c>
      <c r="F154" s="17" t="s">
        <v>5</v>
      </c>
      <c r="G154" s="18" t="s">
        <v>5</v>
      </c>
      <c r="H154" s="19" t="s">
        <v>5</v>
      </c>
      <c r="J154" s="7" t="e" vm="1">
        <f>IF(VLOOKUP($A154,'[1]4. Children with disabilities'!$B$8:$BG$226,'[1]4. Children with disabilities'!T$1,FALSE)=C154,"",VLOOKUP($A154,'[1]4. Children with disabilities'!$B$8:$BG$226,'[1]4. Children with disabilities'!T$1,FALSE)-C154)</f>
        <v>#VALUE!</v>
      </c>
      <c r="K154" s="7" t="e" vm="1">
        <f>IF(VLOOKUP($A154,'[1]4. Children with disabilities'!$B$8:$BG$226,'[1]4. Children with disabilities'!U$1,FALSE)=D154,"",VLOOKUP($A154,'[1]4. Children with disabilities'!$B$8:$BG$226,'[1]4. Children with disabilities'!U$1,FALSE))</f>
        <v>#VALUE!</v>
      </c>
      <c r="L154" s="20" t="e" vm="1">
        <f>IF(VLOOKUP($A154,'[1]4. Children with disabilities'!$B$8:$BG$226,'[1]4. Children with disabilities'!V$1,FALSE)=#REF!,"",VLOOKUP($A154,'[1]4. Children with disabilities'!$B$8:$BG$226,'[1]4. Children with disabilities'!V$1,FALSE)-#REF!)</f>
        <v>#VALUE!</v>
      </c>
      <c r="M154" s="20" t="e" vm="1">
        <f>IF(VLOOKUP($A154,'[1]4. Children with disabilities'!$B$8:$BG$226,'[1]4. Children with disabilities'!W$1,FALSE)=#REF!,"",VLOOKUP($A154,'[1]4. Children with disabilities'!$B$8:$BG$226,'[1]4. Children with disabilities'!W$1,FALSE))</f>
        <v>#VALUE!</v>
      </c>
      <c r="N154" s="20" t="e" vm="1">
        <f>IF(VLOOKUP($A154,'[1]4. Children with disabilities'!$B$8:$BG$226,'[1]4. Children with disabilities'!X$1,FALSE)=E154,"",VLOOKUP($A154,'[1]4. Children with disabilities'!$B$8:$BG$226,'[1]4. Children with disabilities'!X$1,FALSE)-E154)</f>
        <v>#VALUE!</v>
      </c>
      <c r="O154" s="20" t="e" vm="1">
        <f>IF(VLOOKUP($A154,'[1]4. Children with disabilities'!$B$8:$BG$226,'[1]4. Children with disabilities'!Y$1,FALSE)=#REF!,"",VLOOKUP($A154,'[1]4. Children with disabilities'!$B$8:$BG$226,'[1]4. Children with disabilities'!Y$1,FALSE))</f>
        <v>#VALUE!</v>
      </c>
      <c r="P154" s="20" t="e" vm="1">
        <f>IF(VLOOKUP($A154,'[1]4. Children with disabilities'!$B$8:$BG$226,'[1]4. Children with disabilities'!Z$1,FALSE)=F154,"",VLOOKUP($A154,'[1]4. Children with disabilities'!$B$8:$BG$226,'[1]4. Children with disabilities'!Z$1,FALSE)-F154)</f>
        <v>#VALUE!</v>
      </c>
      <c r="Q154" s="20" t="e" vm="1">
        <f>IF(VLOOKUP($A154,'[1]4. Children with disabilities'!$B$8:$BG$226,'[1]4. Children with disabilities'!AA$1,FALSE)=G154,"",VLOOKUP($A154,'[1]4. Children with disabilities'!$B$8:$BG$226,'[1]4. Children with disabilities'!AA$1,FALSE))</f>
        <v>#VALUE!</v>
      </c>
      <c r="R154" s="7" t="e" vm="1">
        <f>IF(VLOOKUP($A154,'[1]4. Children with disabilities'!$B$8:$BG$226,'[1]4. Children with disabilities'!AB$1,FALSE)=H154,"",VLOOKUP($A154,'[1]4. Children with disabilities'!$B$8:$BG$226,'[1]4. Children with disabilities'!AB$1,FALSE))</f>
        <v>#VALUE!</v>
      </c>
      <c r="S154" s="7" t="s">
        <v>428</v>
      </c>
      <c r="T154" s="47">
        <v>34.002315114150818</v>
      </c>
      <c r="U154" s="7">
        <v>2009</v>
      </c>
      <c r="V154" s="7" t="s">
        <v>442</v>
      </c>
      <c r="X154" s="7" t="s">
        <v>608</v>
      </c>
      <c r="Y154" s="7" t="b">
        <f t="shared" si="26"/>
        <v>0</v>
      </c>
      <c r="Z154" s="47">
        <f t="shared" si="27"/>
        <v>0</v>
      </c>
      <c r="AA154" s="20">
        <f t="shared" si="28"/>
        <v>0</v>
      </c>
      <c r="AB154" s="20">
        <f t="shared" si="29"/>
        <v>0</v>
      </c>
      <c r="AC154" s="20">
        <f t="shared" si="30"/>
        <v>0</v>
      </c>
      <c r="AD154" s="20">
        <f t="shared" si="31"/>
        <v>0</v>
      </c>
      <c r="AE154" s="7" t="b">
        <f t="shared" si="32"/>
        <v>0</v>
      </c>
      <c r="AF154" s="7" t="b">
        <f t="shared" si="33"/>
        <v>0</v>
      </c>
      <c r="AG154" s="7" t="b">
        <f t="shared" si="34"/>
        <v>1</v>
      </c>
      <c r="AH154" s="7" t="b">
        <f t="shared" si="35"/>
        <v>0</v>
      </c>
    </row>
    <row r="155" spans="1:34" x14ac:dyDescent="0.3">
      <c r="A155" s="7" t="s">
        <v>146</v>
      </c>
      <c r="B155" s="7" t="s">
        <v>374</v>
      </c>
      <c r="C155" s="40"/>
      <c r="E155" s="15"/>
      <c r="F155" s="17"/>
      <c r="G155" s="18"/>
      <c r="H155" s="19"/>
      <c r="J155" s="7" t="e" vm="1">
        <f>IF(VLOOKUP($A155,'[1]4. Children with disabilities'!$B$8:$BG$226,'[1]4. Children with disabilities'!T$1,FALSE)=C155,"",VLOOKUP($A155,'[1]4. Children with disabilities'!$B$8:$BG$226,'[1]4. Children with disabilities'!T$1,FALSE)-C155)</f>
        <v>#VALUE!</v>
      </c>
      <c r="K155" s="7" t="e" vm="1">
        <f>IF(VLOOKUP($A155,'[1]4. Children with disabilities'!$B$8:$BG$226,'[1]4. Children with disabilities'!U$1,FALSE)=D155,"",VLOOKUP($A155,'[1]4. Children with disabilities'!$B$8:$BG$226,'[1]4. Children with disabilities'!U$1,FALSE))</f>
        <v>#VALUE!</v>
      </c>
      <c r="L155" s="20" t="e" vm="1">
        <f>IF(VLOOKUP($A155,'[1]4. Children with disabilities'!$B$8:$BG$226,'[1]4. Children with disabilities'!V$1,FALSE)=#REF!,"",VLOOKUP($A155,'[1]4. Children with disabilities'!$B$8:$BG$226,'[1]4. Children with disabilities'!V$1,FALSE)-#REF!)</f>
        <v>#VALUE!</v>
      </c>
      <c r="M155" s="20" t="e" vm="1">
        <f>IF(VLOOKUP($A155,'[1]4. Children with disabilities'!$B$8:$BG$226,'[1]4. Children with disabilities'!W$1,FALSE)=#REF!,"",VLOOKUP($A155,'[1]4. Children with disabilities'!$B$8:$BG$226,'[1]4. Children with disabilities'!W$1,FALSE))</f>
        <v>#VALUE!</v>
      </c>
      <c r="N155" s="20" t="e" vm="1">
        <f>IF(VLOOKUP($A155,'[1]4. Children with disabilities'!$B$8:$BG$226,'[1]4. Children with disabilities'!X$1,FALSE)=E155,"",VLOOKUP($A155,'[1]4. Children with disabilities'!$B$8:$BG$226,'[1]4. Children with disabilities'!X$1,FALSE)-E155)</f>
        <v>#VALUE!</v>
      </c>
      <c r="O155" s="20" t="e" vm="1">
        <f>IF(VLOOKUP($A155,'[1]4. Children with disabilities'!$B$8:$BG$226,'[1]4. Children with disabilities'!Y$1,FALSE)=#REF!,"",VLOOKUP($A155,'[1]4. Children with disabilities'!$B$8:$BG$226,'[1]4. Children with disabilities'!Y$1,FALSE))</f>
        <v>#VALUE!</v>
      </c>
      <c r="P155" s="20" t="e" vm="1">
        <f>IF(VLOOKUP($A155,'[1]4. Children with disabilities'!$B$8:$BG$226,'[1]4. Children with disabilities'!Z$1,FALSE)=F155,"",VLOOKUP($A155,'[1]4. Children with disabilities'!$B$8:$BG$226,'[1]4. Children with disabilities'!Z$1,FALSE)-F155)</f>
        <v>#VALUE!</v>
      </c>
      <c r="Q155" s="20" t="e" vm="1">
        <f>IF(VLOOKUP($A155,'[1]4. Children with disabilities'!$B$8:$BG$226,'[1]4. Children with disabilities'!AA$1,FALSE)=G155,"",VLOOKUP($A155,'[1]4. Children with disabilities'!$B$8:$BG$226,'[1]4. Children with disabilities'!AA$1,FALSE))</f>
        <v>#VALUE!</v>
      </c>
      <c r="R155" s="7" t="e" vm="1">
        <f>IF(VLOOKUP($A155,'[1]4. Children with disabilities'!$B$8:$BG$226,'[1]4. Children with disabilities'!AB$1,FALSE)=H155,"",VLOOKUP($A155,'[1]4. Children with disabilities'!$B$8:$BG$226,'[1]4. Children with disabilities'!AB$1,FALSE))</f>
        <v>#VALUE!</v>
      </c>
      <c r="S155" s="7" t="s">
        <v>429</v>
      </c>
      <c r="T155" s="47">
        <v>66.282711629980071</v>
      </c>
      <c r="U155" s="7">
        <v>2013</v>
      </c>
      <c r="V155" s="7" t="s">
        <v>442</v>
      </c>
      <c r="X155" s="7" t="s">
        <v>572</v>
      </c>
      <c r="Y155" s="7" t="b">
        <f t="shared" si="26"/>
        <v>1</v>
      </c>
      <c r="Z155" s="47">
        <f t="shared" si="27"/>
        <v>66.282711629980071</v>
      </c>
      <c r="AA155" s="20">
        <f t="shared" si="28"/>
        <v>2013</v>
      </c>
      <c r="AB155" s="20" t="str">
        <f t="shared" si="29"/>
        <v>Y0T17</v>
      </c>
      <c r="AC155" s="20">
        <f t="shared" si="30"/>
        <v>0</v>
      </c>
      <c r="AD155" s="20" t="str">
        <f t="shared" si="31"/>
        <v xml:space="preserve">Ministry of Community Development, Mother and Child Health </v>
      </c>
      <c r="AE155" s="7" t="b">
        <f t="shared" si="32"/>
        <v>1</v>
      </c>
      <c r="AF155" s="7" t="b">
        <f t="shared" si="33"/>
        <v>1</v>
      </c>
      <c r="AG155" s="7" t="b">
        <f t="shared" si="34"/>
        <v>1</v>
      </c>
      <c r="AH155" s="7" t="b">
        <f t="shared" si="35"/>
        <v>1</v>
      </c>
    </row>
    <row r="156" spans="1:34" x14ac:dyDescent="0.3">
      <c r="A156" s="7" t="s">
        <v>54</v>
      </c>
      <c r="B156" s="7" t="s">
        <v>325</v>
      </c>
      <c r="C156" s="20" t="s">
        <v>5</v>
      </c>
      <c r="D156" s="7" t="s">
        <v>5</v>
      </c>
      <c r="E156" s="15" t="s">
        <v>5</v>
      </c>
      <c r="F156" s="17" t="s">
        <v>5</v>
      </c>
      <c r="G156" s="18" t="s">
        <v>5</v>
      </c>
      <c r="H156" s="19" t="s">
        <v>5</v>
      </c>
      <c r="J156" s="7" t="e" vm="1">
        <f>IF(VLOOKUP($A156,'[1]4. Children with disabilities'!$B$8:$BG$226,'[1]4. Children with disabilities'!T$1,FALSE)=C156,"",VLOOKUP($A156,'[1]4. Children with disabilities'!$B$8:$BG$226,'[1]4. Children with disabilities'!T$1,FALSE)-C156)</f>
        <v>#VALUE!</v>
      </c>
      <c r="K156" s="7" t="e" vm="1">
        <f>IF(VLOOKUP($A156,'[1]4. Children with disabilities'!$B$8:$BG$226,'[1]4. Children with disabilities'!U$1,FALSE)=D156,"",VLOOKUP($A156,'[1]4. Children with disabilities'!$B$8:$BG$226,'[1]4. Children with disabilities'!U$1,FALSE))</f>
        <v>#VALUE!</v>
      </c>
      <c r="L156" s="20" t="e" vm="1">
        <f>IF(VLOOKUP($A156,'[1]4. Children with disabilities'!$B$8:$BG$226,'[1]4. Children with disabilities'!V$1,FALSE)=#REF!,"",VLOOKUP($A156,'[1]4. Children with disabilities'!$B$8:$BG$226,'[1]4. Children with disabilities'!V$1,FALSE)-#REF!)</f>
        <v>#VALUE!</v>
      </c>
      <c r="M156" s="20" t="e" vm="1">
        <f>IF(VLOOKUP($A156,'[1]4. Children with disabilities'!$B$8:$BG$226,'[1]4. Children with disabilities'!W$1,FALSE)=#REF!,"",VLOOKUP($A156,'[1]4. Children with disabilities'!$B$8:$BG$226,'[1]4. Children with disabilities'!W$1,FALSE))</f>
        <v>#VALUE!</v>
      </c>
      <c r="N156" s="20" t="e" vm="1">
        <f>IF(VLOOKUP($A156,'[1]4. Children with disabilities'!$B$8:$BG$226,'[1]4. Children with disabilities'!X$1,FALSE)=E156,"",VLOOKUP($A156,'[1]4. Children with disabilities'!$B$8:$BG$226,'[1]4. Children with disabilities'!X$1,FALSE)-E156)</f>
        <v>#VALUE!</v>
      </c>
      <c r="O156" s="20" t="e" vm="1">
        <f>IF(VLOOKUP($A156,'[1]4. Children with disabilities'!$B$8:$BG$226,'[1]4. Children with disabilities'!Y$1,FALSE)=#REF!,"",VLOOKUP($A156,'[1]4. Children with disabilities'!$B$8:$BG$226,'[1]4. Children with disabilities'!Y$1,FALSE))</f>
        <v>#VALUE!</v>
      </c>
      <c r="P156" s="20" t="e" vm="1">
        <f>IF(VLOOKUP($A156,'[1]4. Children with disabilities'!$B$8:$BG$226,'[1]4. Children with disabilities'!Z$1,FALSE)=F156,"",VLOOKUP($A156,'[1]4. Children with disabilities'!$B$8:$BG$226,'[1]4. Children with disabilities'!Z$1,FALSE)-F156)</f>
        <v>#VALUE!</v>
      </c>
      <c r="Q156" s="20" t="e" vm="1">
        <f>IF(VLOOKUP($A156,'[1]4. Children with disabilities'!$B$8:$BG$226,'[1]4. Children with disabilities'!AA$1,FALSE)=G156,"",VLOOKUP($A156,'[1]4. Children with disabilities'!$B$8:$BG$226,'[1]4. Children with disabilities'!AA$1,FALSE))</f>
        <v>#VALUE!</v>
      </c>
      <c r="R156" s="7" t="e" vm="1">
        <f>IF(VLOOKUP($A156,'[1]4. Children with disabilities'!$B$8:$BG$226,'[1]4. Children with disabilities'!AB$1,FALSE)=H156,"",VLOOKUP($A156,'[1]4. Children with disabilities'!$B$8:$BG$226,'[1]4. Children with disabilities'!AB$1,FALSE))</f>
        <v>#VALUE!</v>
      </c>
      <c r="S156" s="7" t="s">
        <v>430</v>
      </c>
      <c r="T156" s="47">
        <v>51.939160356255435</v>
      </c>
      <c r="U156" s="7">
        <v>2004</v>
      </c>
      <c r="V156" s="7" t="s">
        <v>442</v>
      </c>
      <c r="X156" s="7" t="s">
        <v>454</v>
      </c>
      <c r="Y156" s="7" t="b">
        <f t="shared" si="26"/>
        <v>0</v>
      </c>
      <c r="Z156" s="47">
        <f t="shared" si="27"/>
        <v>0</v>
      </c>
      <c r="AA156" s="20">
        <f t="shared" si="28"/>
        <v>0</v>
      </c>
      <c r="AB156" s="20">
        <f t="shared" si="29"/>
        <v>0</v>
      </c>
      <c r="AC156" s="20">
        <f t="shared" si="30"/>
        <v>0</v>
      </c>
      <c r="AD156" s="20">
        <f t="shared" si="31"/>
        <v>0</v>
      </c>
      <c r="AE156" s="7" t="b">
        <f t="shared" si="32"/>
        <v>0</v>
      </c>
      <c r="AF156" s="7" t="b">
        <f t="shared" si="33"/>
        <v>0</v>
      </c>
      <c r="AG156" s="7" t="b">
        <f t="shared" si="34"/>
        <v>1</v>
      </c>
      <c r="AH156" s="7" t="b">
        <f t="shared" si="35"/>
        <v>0</v>
      </c>
    </row>
    <row r="157" spans="1:34" x14ac:dyDescent="0.3">
      <c r="A157" s="7" t="s">
        <v>147</v>
      </c>
      <c r="B157" s="7" t="s">
        <v>375</v>
      </c>
      <c r="C157" s="40"/>
      <c r="E157" s="15"/>
      <c r="F157" s="15"/>
      <c r="G157" s="16"/>
      <c r="H157" s="19"/>
      <c r="J157" s="7" t="e" vm="1">
        <f>IF(VLOOKUP($A157,'[1]4. Children with disabilities'!$B$8:$BG$226,'[1]4. Children with disabilities'!T$1,FALSE)=C157,"",VLOOKUP($A157,'[1]4. Children with disabilities'!$B$8:$BG$226,'[1]4. Children with disabilities'!T$1,FALSE)-C157)</f>
        <v>#VALUE!</v>
      </c>
      <c r="K157" s="7" t="e" vm="1">
        <f>IF(VLOOKUP($A157,'[1]4. Children with disabilities'!$B$8:$BG$226,'[1]4. Children with disabilities'!U$1,FALSE)=D157,"",VLOOKUP($A157,'[1]4. Children with disabilities'!$B$8:$BG$226,'[1]4. Children with disabilities'!U$1,FALSE))</f>
        <v>#VALUE!</v>
      </c>
      <c r="L157" s="20" t="e" vm="1">
        <f>IF(VLOOKUP($A157,'[1]4. Children with disabilities'!$B$8:$BG$226,'[1]4. Children with disabilities'!V$1,FALSE)=#REF!,"",VLOOKUP($A157,'[1]4. Children with disabilities'!$B$8:$BG$226,'[1]4. Children with disabilities'!V$1,FALSE)-#REF!)</f>
        <v>#VALUE!</v>
      </c>
      <c r="M157" s="20" t="e" vm="1">
        <f>IF(VLOOKUP($A157,'[1]4. Children with disabilities'!$B$8:$BG$226,'[1]4. Children with disabilities'!W$1,FALSE)=#REF!,"",VLOOKUP($A157,'[1]4. Children with disabilities'!$B$8:$BG$226,'[1]4. Children with disabilities'!W$1,FALSE))</f>
        <v>#VALUE!</v>
      </c>
      <c r="N157" s="20" t="e" vm="1">
        <f>IF(VLOOKUP($A157,'[1]4. Children with disabilities'!$B$8:$BG$226,'[1]4. Children with disabilities'!X$1,FALSE)=E157,"",VLOOKUP($A157,'[1]4. Children with disabilities'!$B$8:$BG$226,'[1]4. Children with disabilities'!X$1,FALSE)-E157)</f>
        <v>#VALUE!</v>
      </c>
      <c r="O157" s="20" t="e" vm="1">
        <f>IF(VLOOKUP($A157,'[1]4. Children with disabilities'!$B$8:$BG$226,'[1]4. Children with disabilities'!Y$1,FALSE)=#REF!,"",VLOOKUP($A157,'[1]4. Children with disabilities'!$B$8:$BG$226,'[1]4. Children with disabilities'!Y$1,FALSE))</f>
        <v>#VALUE!</v>
      </c>
      <c r="P157" s="20" t="e" vm="1">
        <f>IF(VLOOKUP($A157,'[1]4. Children with disabilities'!$B$8:$BG$226,'[1]4. Children with disabilities'!Z$1,FALSE)=F157,"",VLOOKUP($A157,'[1]4. Children with disabilities'!$B$8:$BG$226,'[1]4. Children with disabilities'!Z$1,FALSE)-F157)</f>
        <v>#VALUE!</v>
      </c>
      <c r="Q157" s="20" t="e" vm="1">
        <f>IF(VLOOKUP($A157,'[1]4. Children with disabilities'!$B$8:$BG$226,'[1]4. Children with disabilities'!AA$1,FALSE)=G157,"",VLOOKUP($A157,'[1]4. Children with disabilities'!$B$8:$BG$226,'[1]4. Children with disabilities'!AA$1,FALSE))</f>
        <v>#VALUE!</v>
      </c>
      <c r="R157" s="7" t="e" vm="1">
        <f>IF(VLOOKUP($A157,'[1]4. Children with disabilities'!$B$8:$BG$226,'[1]4. Children with disabilities'!AB$1,FALSE)=H157,"",VLOOKUP($A157,'[1]4. Children with disabilities'!$B$8:$BG$226,'[1]4. Children with disabilities'!AB$1,FALSE))</f>
        <v>#VALUE!</v>
      </c>
      <c r="AA157" s="20"/>
      <c r="AB157" s="20"/>
      <c r="AC157" s="20"/>
      <c r="AD157" s="20"/>
    </row>
    <row r="158" spans="1:34" x14ac:dyDescent="0.3">
      <c r="A158" s="7" t="s">
        <v>143</v>
      </c>
      <c r="B158" s="7" t="s">
        <v>371</v>
      </c>
      <c r="C158" s="20">
        <v>67.825556572125663</v>
      </c>
      <c r="D158" s="7" t="s">
        <v>5</v>
      </c>
      <c r="E158" s="15">
        <v>2013</v>
      </c>
      <c r="F158" s="17" t="s">
        <v>442</v>
      </c>
      <c r="G158" s="18"/>
      <c r="H158" s="19" t="s">
        <v>539</v>
      </c>
      <c r="J158" s="7" t="e" vm="1">
        <f>IF(VLOOKUP($A158,'[1]4. Children with disabilities'!$B$8:$BG$226,'[1]4. Children with disabilities'!T$1,FALSE)=C158,"",VLOOKUP($A158,'[1]4. Children with disabilities'!$B$8:$BG$226,'[1]4. Children with disabilities'!T$1,FALSE)-C158)</f>
        <v>#VALUE!</v>
      </c>
      <c r="K158" s="7" t="e" vm="1">
        <f>IF(VLOOKUP($A158,'[1]4. Children with disabilities'!$B$8:$BG$226,'[1]4. Children with disabilities'!U$1,FALSE)=D158,"",VLOOKUP($A158,'[1]4. Children with disabilities'!$B$8:$BG$226,'[1]4. Children with disabilities'!U$1,FALSE))</f>
        <v>#VALUE!</v>
      </c>
      <c r="L158" s="20" t="e" vm="1">
        <f>IF(VLOOKUP($A158,'[1]4. Children with disabilities'!$B$8:$BG$226,'[1]4. Children with disabilities'!V$1,FALSE)=#REF!,"",VLOOKUP($A158,'[1]4. Children with disabilities'!$B$8:$BG$226,'[1]4. Children with disabilities'!V$1,FALSE)-#REF!)</f>
        <v>#VALUE!</v>
      </c>
      <c r="M158" s="20" t="e" vm="1">
        <f>IF(VLOOKUP($A158,'[1]4. Children with disabilities'!$B$8:$BG$226,'[1]4. Children with disabilities'!W$1,FALSE)=#REF!,"",VLOOKUP($A158,'[1]4. Children with disabilities'!$B$8:$BG$226,'[1]4. Children with disabilities'!W$1,FALSE))</f>
        <v>#VALUE!</v>
      </c>
      <c r="N158" s="20" t="e" vm="1">
        <f>IF(VLOOKUP($A158,'[1]4. Children with disabilities'!$B$8:$BG$226,'[1]4. Children with disabilities'!X$1,FALSE)=E158,"",VLOOKUP($A158,'[1]4. Children with disabilities'!$B$8:$BG$226,'[1]4. Children with disabilities'!X$1,FALSE)-E158)</f>
        <v>#VALUE!</v>
      </c>
      <c r="O158" s="20" t="e" vm="1">
        <f>IF(VLOOKUP($A158,'[1]4. Children with disabilities'!$B$8:$BG$226,'[1]4. Children with disabilities'!Y$1,FALSE)=#REF!,"",VLOOKUP($A158,'[1]4. Children with disabilities'!$B$8:$BG$226,'[1]4. Children with disabilities'!Y$1,FALSE))</f>
        <v>#VALUE!</v>
      </c>
      <c r="P158" s="20" t="e" vm="1">
        <f>IF(VLOOKUP($A158,'[1]4. Children with disabilities'!$B$8:$BG$226,'[1]4. Children with disabilities'!Z$1,FALSE)=F158,"",VLOOKUP($A158,'[1]4. Children with disabilities'!$B$8:$BG$226,'[1]4. Children with disabilities'!Z$1,FALSE)-F158)</f>
        <v>#VALUE!</v>
      </c>
      <c r="Q158" s="20" t="e" vm="1">
        <f>IF(VLOOKUP($A158,'[1]4. Children with disabilities'!$B$8:$BG$226,'[1]4. Children with disabilities'!AA$1,FALSE)=G158,"",VLOOKUP($A158,'[1]4. Children with disabilities'!$B$8:$BG$226,'[1]4. Children with disabilities'!AA$1,FALSE))</f>
        <v>#VALUE!</v>
      </c>
      <c r="R158" s="7" t="e" vm="1">
        <f>IF(VLOOKUP($A158,'[1]4. Children with disabilities'!$B$8:$BG$226,'[1]4. Children with disabilities'!AB$1,FALSE)=H158,"",VLOOKUP($A158,'[1]4. Children with disabilities'!$B$8:$BG$226,'[1]4. Children with disabilities'!AB$1,FALSE))</f>
        <v>#VALUE!</v>
      </c>
      <c r="AA158" s="20"/>
      <c r="AB158" s="20"/>
      <c r="AC158" s="20"/>
      <c r="AD158" s="20"/>
    </row>
    <row r="159" spans="1:34" x14ac:dyDescent="0.3">
      <c r="A159" s="7" t="s">
        <v>173</v>
      </c>
      <c r="B159" s="7" t="s">
        <v>400</v>
      </c>
      <c r="C159" s="20">
        <v>163.39043903652097</v>
      </c>
      <c r="D159" s="7" t="s">
        <v>5</v>
      </c>
      <c r="E159" s="15">
        <v>2012</v>
      </c>
      <c r="F159" s="17" t="s">
        <v>442</v>
      </c>
      <c r="G159" s="18"/>
      <c r="H159" s="19" t="s">
        <v>554</v>
      </c>
      <c r="J159" s="7" t="e" vm="1">
        <f>IF(VLOOKUP($A159,'[1]4. Children with disabilities'!$B$8:$BG$226,'[1]4. Children with disabilities'!T$1,FALSE)=C159,"",VLOOKUP($A159,'[1]4. Children with disabilities'!$B$8:$BG$226,'[1]4. Children with disabilities'!T$1,FALSE)-C159)</f>
        <v>#VALUE!</v>
      </c>
      <c r="K159" s="7" t="e" vm="1">
        <f>IF(VLOOKUP($A159,'[1]4. Children with disabilities'!$B$8:$BG$226,'[1]4. Children with disabilities'!U$1,FALSE)=D159,"",VLOOKUP($A159,'[1]4. Children with disabilities'!$B$8:$BG$226,'[1]4. Children with disabilities'!U$1,FALSE))</f>
        <v>#VALUE!</v>
      </c>
      <c r="L159" s="20" t="e" vm="1">
        <f>IF(VLOOKUP($A159,'[1]4. Children with disabilities'!$B$8:$BG$226,'[1]4. Children with disabilities'!V$1,FALSE)=#REF!,"",VLOOKUP($A159,'[1]4. Children with disabilities'!$B$8:$BG$226,'[1]4. Children with disabilities'!V$1,FALSE)-#REF!)</f>
        <v>#VALUE!</v>
      </c>
      <c r="M159" s="20" t="e" vm="1">
        <f>IF(VLOOKUP($A159,'[1]4. Children with disabilities'!$B$8:$BG$226,'[1]4. Children with disabilities'!W$1,FALSE)=#REF!,"",VLOOKUP($A159,'[1]4. Children with disabilities'!$B$8:$BG$226,'[1]4. Children with disabilities'!W$1,FALSE))</f>
        <v>#VALUE!</v>
      </c>
      <c r="N159" s="20" t="e" vm="1">
        <f>IF(VLOOKUP($A159,'[1]4. Children with disabilities'!$B$8:$BG$226,'[1]4. Children with disabilities'!X$1,FALSE)=E159,"",VLOOKUP($A159,'[1]4. Children with disabilities'!$B$8:$BG$226,'[1]4. Children with disabilities'!X$1,FALSE)-E159)</f>
        <v>#VALUE!</v>
      </c>
      <c r="O159" s="20" t="e" vm="1">
        <f>IF(VLOOKUP($A159,'[1]4. Children with disabilities'!$B$8:$BG$226,'[1]4. Children with disabilities'!Y$1,FALSE)=#REF!,"",VLOOKUP($A159,'[1]4. Children with disabilities'!$B$8:$BG$226,'[1]4. Children with disabilities'!Y$1,FALSE))</f>
        <v>#VALUE!</v>
      </c>
      <c r="P159" s="20" t="e" vm="1">
        <f>IF(VLOOKUP($A159,'[1]4. Children with disabilities'!$B$8:$BG$226,'[1]4. Children with disabilities'!Z$1,FALSE)=F159,"",VLOOKUP($A159,'[1]4. Children with disabilities'!$B$8:$BG$226,'[1]4. Children with disabilities'!Z$1,FALSE)-F159)</f>
        <v>#VALUE!</v>
      </c>
      <c r="Q159" s="20" t="e" vm="1">
        <f>IF(VLOOKUP($A159,'[1]4. Children with disabilities'!$B$8:$BG$226,'[1]4. Children with disabilities'!AA$1,FALSE)=G159,"",VLOOKUP($A159,'[1]4. Children with disabilities'!$B$8:$BG$226,'[1]4. Children with disabilities'!AA$1,FALSE))</f>
        <v>#VALUE!</v>
      </c>
      <c r="R159" s="7" t="e" vm="1">
        <f>IF(VLOOKUP($A159,'[1]4. Children with disabilities'!$B$8:$BG$226,'[1]4. Children with disabilities'!AB$1,FALSE)=H159,"",VLOOKUP($A159,'[1]4. Children with disabilities'!$B$8:$BG$226,'[1]4. Children with disabilities'!AB$1,FALSE))</f>
        <v>#VALUE!</v>
      </c>
      <c r="AA159" s="20"/>
      <c r="AB159" s="20"/>
      <c r="AC159" s="20"/>
      <c r="AD159" s="20"/>
    </row>
    <row r="160" spans="1:34" x14ac:dyDescent="0.3">
      <c r="A160" s="7" t="s">
        <v>148</v>
      </c>
      <c r="B160" s="7" t="s">
        <v>376</v>
      </c>
      <c r="C160" s="40" t="s">
        <v>5</v>
      </c>
      <c r="D160" s="7" t="s">
        <v>5</v>
      </c>
      <c r="E160" s="15" t="s">
        <v>5</v>
      </c>
      <c r="F160" s="17" t="s">
        <v>5</v>
      </c>
      <c r="G160" s="18" t="s">
        <v>5</v>
      </c>
      <c r="H160" s="19" t="s">
        <v>5</v>
      </c>
      <c r="J160" s="7" t="e" vm="1">
        <f>IF(VLOOKUP($A160,'[1]4. Children with disabilities'!$B$8:$BG$226,'[1]4. Children with disabilities'!T$1,FALSE)=C160,"",VLOOKUP($A160,'[1]4. Children with disabilities'!$B$8:$BG$226,'[1]4. Children with disabilities'!T$1,FALSE)-C160)</f>
        <v>#VALUE!</v>
      </c>
      <c r="K160" s="7" t="e" vm="1">
        <f>IF(VLOOKUP($A160,'[1]4. Children with disabilities'!$B$8:$BG$226,'[1]4. Children with disabilities'!U$1,FALSE)=D160,"",VLOOKUP($A160,'[1]4. Children with disabilities'!$B$8:$BG$226,'[1]4. Children with disabilities'!U$1,FALSE))</f>
        <v>#VALUE!</v>
      </c>
      <c r="L160" s="20" t="e" vm="1">
        <f>IF(VLOOKUP($A160,'[1]4. Children with disabilities'!$B$8:$BG$226,'[1]4. Children with disabilities'!V$1,FALSE)=#REF!,"",VLOOKUP($A160,'[1]4. Children with disabilities'!$B$8:$BG$226,'[1]4. Children with disabilities'!V$1,FALSE)-#REF!)</f>
        <v>#VALUE!</v>
      </c>
      <c r="M160" s="20" t="e" vm="1">
        <f>IF(VLOOKUP($A160,'[1]4. Children with disabilities'!$B$8:$BG$226,'[1]4. Children with disabilities'!W$1,FALSE)=#REF!,"",VLOOKUP($A160,'[1]4. Children with disabilities'!$B$8:$BG$226,'[1]4. Children with disabilities'!W$1,FALSE))</f>
        <v>#VALUE!</v>
      </c>
      <c r="N160" s="20" t="e" vm="1">
        <f>IF(VLOOKUP($A160,'[1]4. Children with disabilities'!$B$8:$BG$226,'[1]4. Children with disabilities'!X$1,FALSE)=E160,"",VLOOKUP($A160,'[1]4. Children with disabilities'!$B$8:$BG$226,'[1]4. Children with disabilities'!X$1,FALSE)-E160)</f>
        <v>#VALUE!</v>
      </c>
      <c r="O160" s="20" t="e" vm="1">
        <f>IF(VLOOKUP($A160,'[1]4. Children with disabilities'!$B$8:$BG$226,'[1]4. Children with disabilities'!Y$1,FALSE)=#REF!,"",VLOOKUP($A160,'[1]4. Children with disabilities'!$B$8:$BG$226,'[1]4. Children with disabilities'!Y$1,FALSE))</f>
        <v>#VALUE!</v>
      </c>
      <c r="P160" s="20" t="e" vm="1">
        <f>IF(VLOOKUP($A160,'[1]4. Children with disabilities'!$B$8:$BG$226,'[1]4. Children with disabilities'!Z$1,FALSE)=F160,"",VLOOKUP($A160,'[1]4. Children with disabilities'!$B$8:$BG$226,'[1]4. Children with disabilities'!Z$1,FALSE)-F160)</f>
        <v>#VALUE!</v>
      </c>
      <c r="Q160" s="20" t="e" vm="1">
        <f>IF(VLOOKUP($A160,'[1]4. Children with disabilities'!$B$8:$BG$226,'[1]4. Children with disabilities'!AA$1,FALSE)=G160,"",VLOOKUP($A160,'[1]4. Children with disabilities'!$B$8:$BG$226,'[1]4. Children with disabilities'!AA$1,FALSE))</f>
        <v>#VALUE!</v>
      </c>
      <c r="R160" s="7" t="e" vm="1">
        <f>IF(VLOOKUP($A160,'[1]4. Children with disabilities'!$B$8:$BG$226,'[1]4. Children with disabilities'!AB$1,FALSE)=H160,"",VLOOKUP($A160,'[1]4. Children with disabilities'!$B$8:$BG$226,'[1]4. Children with disabilities'!AB$1,FALSE))</f>
        <v>#VALUE!</v>
      </c>
      <c r="AA160" s="20"/>
      <c r="AB160" s="20"/>
      <c r="AC160" s="20"/>
      <c r="AD160" s="20"/>
    </row>
    <row r="161" spans="1:30" x14ac:dyDescent="0.3">
      <c r="A161" s="7" t="s">
        <v>150</v>
      </c>
      <c r="B161" s="7" t="s">
        <v>377</v>
      </c>
      <c r="C161" s="40">
        <v>324.74183275126728</v>
      </c>
      <c r="D161" s="7" t="s">
        <v>5</v>
      </c>
      <c r="E161" s="15">
        <v>2020</v>
      </c>
      <c r="F161" s="17" t="s">
        <v>442</v>
      </c>
      <c r="G161" s="18"/>
      <c r="H161" s="19" t="s">
        <v>543</v>
      </c>
      <c r="J161" s="7" t="e" vm="1">
        <f>IF(VLOOKUP($A161,'[1]4. Children with disabilities'!$B$8:$BG$226,'[1]4. Children with disabilities'!T$1,FALSE)=C161,"",VLOOKUP($A161,'[1]4. Children with disabilities'!$B$8:$BG$226,'[1]4. Children with disabilities'!T$1,FALSE)-C161)</f>
        <v>#VALUE!</v>
      </c>
      <c r="K161" s="7" t="e" vm="1">
        <f>IF(VLOOKUP($A161,'[1]4. Children with disabilities'!$B$8:$BG$226,'[1]4. Children with disabilities'!U$1,FALSE)=D161,"",VLOOKUP($A161,'[1]4. Children with disabilities'!$B$8:$BG$226,'[1]4. Children with disabilities'!U$1,FALSE))</f>
        <v>#VALUE!</v>
      </c>
      <c r="L161" s="20" t="e" vm="1">
        <f>IF(VLOOKUP($A161,'[1]4. Children with disabilities'!$B$8:$BG$226,'[1]4. Children with disabilities'!V$1,FALSE)=#REF!,"",VLOOKUP($A161,'[1]4. Children with disabilities'!$B$8:$BG$226,'[1]4. Children with disabilities'!V$1,FALSE)-#REF!)</f>
        <v>#VALUE!</v>
      </c>
      <c r="M161" s="20" t="e" vm="1">
        <f>IF(VLOOKUP($A161,'[1]4. Children with disabilities'!$B$8:$BG$226,'[1]4. Children with disabilities'!W$1,FALSE)=#REF!,"",VLOOKUP($A161,'[1]4. Children with disabilities'!$B$8:$BG$226,'[1]4. Children with disabilities'!W$1,FALSE))</f>
        <v>#VALUE!</v>
      </c>
      <c r="N161" s="20" t="e" vm="1">
        <f>IF(VLOOKUP($A161,'[1]4. Children with disabilities'!$B$8:$BG$226,'[1]4. Children with disabilities'!X$1,FALSE)=E161,"",VLOOKUP($A161,'[1]4. Children with disabilities'!$B$8:$BG$226,'[1]4. Children with disabilities'!X$1,FALSE)-E161)</f>
        <v>#VALUE!</v>
      </c>
      <c r="O161" s="20" t="e" vm="1">
        <f>IF(VLOOKUP($A161,'[1]4. Children with disabilities'!$B$8:$BG$226,'[1]4. Children with disabilities'!Y$1,FALSE)=#REF!,"",VLOOKUP($A161,'[1]4. Children with disabilities'!$B$8:$BG$226,'[1]4. Children with disabilities'!Y$1,FALSE))</f>
        <v>#VALUE!</v>
      </c>
      <c r="P161" s="20" t="e" vm="1">
        <f>IF(VLOOKUP($A161,'[1]4. Children with disabilities'!$B$8:$BG$226,'[1]4. Children with disabilities'!Z$1,FALSE)=F161,"",VLOOKUP($A161,'[1]4. Children with disabilities'!$B$8:$BG$226,'[1]4. Children with disabilities'!Z$1,FALSE)-F161)</f>
        <v>#VALUE!</v>
      </c>
      <c r="Q161" s="20" t="e" vm="1">
        <f>IF(VLOOKUP($A161,'[1]4. Children with disabilities'!$B$8:$BG$226,'[1]4. Children with disabilities'!AA$1,FALSE)=G161,"",VLOOKUP($A161,'[1]4. Children with disabilities'!$B$8:$BG$226,'[1]4. Children with disabilities'!AA$1,FALSE))</f>
        <v>#VALUE!</v>
      </c>
      <c r="R161" s="7" t="e" vm="1">
        <f>IF(VLOOKUP($A161,'[1]4. Children with disabilities'!$B$8:$BG$226,'[1]4. Children with disabilities'!AB$1,FALSE)=H161,"",VLOOKUP($A161,'[1]4. Children with disabilities'!$B$8:$BG$226,'[1]4. Children with disabilities'!AB$1,FALSE))</f>
        <v>#VALUE!</v>
      </c>
      <c r="AA161" s="20"/>
      <c r="AB161" s="20"/>
      <c r="AC161" s="20"/>
      <c r="AD161" s="20"/>
    </row>
    <row r="162" spans="1:30" x14ac:dyDescent="0.3">
      <c r="A162" s="7" t="s">
        <v>151</v>
      </c>
      <c r="B162" s="7" t="s">
        <v>378</v>
      </c>
      <c r="C162" s="40">
        <v>1409.7790160922677</v>
      </c>
      <c r="D162" s="7" t="s">
        <v>5</v>
      </c>
      <c r="E162" s="15">
        <v>2010</v>
      </c>
      <c r="F162" s="15" t="s">
        <v>442</v>
      </c>
      <c r="G162" s="16"/>
      <c r="H162" s="19" t="s">
        <v>544</v>
      </c>
      <c r="J162" s="7" t="e" vm="1">
        <f>IF(VLOOKUP($A162,'[1]4. Children with disabilities'!$B$8:$BG$226,'[1]4. Children with disabilities'!T$1,FALSE)=C162,"",VLOOKUP($A162,'[1]4. Children with disabilities'!$B$8:$BG$226,'[1]4. Children with disabilities'!T$1,FALSE)-C162)</f>
        <v>#VALUE!</v>
      </c>
      <c r="K162" s="7" t="e" vm="1">
        <f>IF(VLOOKUP($A162,'[1]4. Children with disabilities'!$B$8:$BG$226,'[1]4. Children with disabilities'!U$1,FALSE)=D162,"",VLOOKUP($A162,'[1]4. Children with disabilities'!$B$8:$BG$226,'[1]4. Children with disabilities'!U$1,FALSE))</f>
        <v>#VALUE!</v>
      </c>
      <c r="L162" s="20" t="e" vm="1">
        <f>IF(VLOOKUP($A162,'[1]4. Children with disabilities'!$B$8:$BG$226,'[1]4. Children with disabilities'!V$1,FALSE)=#REF!,"",VLOOKUP($A162,'[1]4. Children with disabilities'!$B$8:$BG$226,'[1]4. Children with disabilities'!V$1,FALSE)-#REF!)</f>
        <v>#VALUE!</v>
      </c>
      <c r="M162" s="20" t="e" vm="1">
        <f>IF(VLOOKUP($A162,'[1]4. Children with disabilities'!$B$8:$BG$226,'[1]4. Children with disabilities'!W$1,FALSE)=#REF!,"",VLOOKUP($A162,'[1]4. Children with disabilities'!$B$8:$BG$226,'[1]4. Children with disabilities'!W$1,FALSE))</f>
        <v>#VALUE!</v>
      </c>
      <c r="N162" s="20" t="e" vm="1">
        <f>IF(VLOOKUP($A162,'[1]4. Children with disabilities'!$B$8:$BG$226,'[1]4. Children with disabilities'!X$1,FALSE)=E162,"",VLOOKUP($A162,'[1]4. Children with disabilities'!$B$8:$BG$226,'[1]4. Children with disabilities'!X$1,FALSE)-E162)</f>
        <v>#VALUE!</v>
      </c>
      <c r="O162" s="20" t="e" vm="1">
        <f>IF(VLOOKUP($A162,'[1]4. Children with disabilities'!$B$8:$BG$226,'[1]4. Children with disabilities'!Y$1,FALSE)=#REF!,"",VLOOKUP($A162,'[1]4. Children with disabilities'!$B$8:$BG$226,'[1]4. Children with disabilities'!Y$1,FALSE))</f>
        <v>#VALUE!</v>
      </c>
      <c r="P162" s="20" t="e" vm="1">
        <f>IF(VLOOKUP($A162,'[1]4. Children with disabilities'!$B$8:$BG$226,'[1]4. Children with disabilities'!Z$1,FALSE)=F162,"",VLOOKUP($A162,'[1]4. Children with disabilities'!$B$8:$BG$226,'[1]4. Children with disabilities'!Z$1,FALSE)-F162)</f>
        <v>#VALUE!</v>
      </c>
      <c r="Q162" s="20" t="e" vm="1">
        <f>IF(VLOOKUP($A162,'[1]4. Children with disabilities'!$B$8:$BG$226,'[1]4. Children with disabilities'!AA$1,FALSE)=G162,"",VLOOKUP($A162,'[1]4. Children with disabilities'!$B$8:$BG$226,'[1]4. Children with disabilities'!AA$1,FALSE))</f>
        <v>#VALUE!</v>
      </c>
      <c r="R162" s="7" t="e" vm="1">
        <f>IF(VLOOKUP($A162,'[1]4. Children with disabilities'!$B$8:$BG$226,'[1]4. Children with disabilities'!AB$1,FALSE)=H162,"",VLOOKUP($A162,'[1]4. Children with disabilities'!$B$8:$BG$226,'[1]4. Children with disabilities'!AB$1,FALSE))</f>
        <v>#VALUE!</v>
      </c>
      <c r="AA162" s="20"/>
      <c r="AB162" s="20"/>
      <c r="AC162" s="20"/>
      <c r="AD162" s="20"/>
    </row>
    <row r="163" spans="1:30" x14ac:dyDescent="0.3">
      <c r="A163" s="7" t="s">
        <v>152</v>
      </c>
      <c r="B163" s="7" t="s">
        <v>379</v>
      </c>
      <c r="C163" s="20">
        <v>47.181842632576114</v>
      </c>
      <c r="D163" s="7" t="s">
        <v>5</v>
      </c>
      <c r="E163" s="15">
        <v>2012</v>
      </c>
      <c r="F163" s="17" t="s">
        <v>442</v>
      </c>
      <c r="G163" s="18"/>
      <c r="H163" s="19" t="s">
        <v>545</v>
      </c>
      <c r="J163" s="7" t="e" vm="1">
        <f>IF(VLOOKUP($A163,'[1]4. Children with disabilities'!$B$8:$BG$226,'[1]4. Children with disabilities'!T$1,FALSE)=C163,"",VLOOKUP($A163,'[1]4. Children with disabilities'!$B$8:$BG$226,'[1]4. Children with disabilities'!T$1,FALSE)-C163)</f>
        <v>#VALUE!</v>
      </c>
      <c r="K163" s="7" t="e" vm="1">
        <f>IF(VLOOKUP($A163,'[1]4. Children with disabilities'!$B$8:$BG$226,'[1]4. Children with disabilities'!U$1,FALSE)=D163,"",VLOOKUP($A163,'[1]4. Children with disabilities'!$B$8:$BG$226,'[1]4. Children with disabilities'!U$1,FALSE))</f>
        <v>#VALUE!</v>
      </c>
      <c r="L163" s="20" t="e" vm="1">
        <f>IF(VLOOKUP($A163,'[1]4. Children with disabilities'!$B$8:$BG$226,'[1]4. Children with disabilities'!V$1,FALSE)=#REF!,"",VLOOKUP($A163,'[1]4. Children with disabilities'!$B$8:$BG$226,'[1]4. Children with disabilities'!V$1,FALSE)-#REF!)</f>
        <v>#VALUE!</v>
      </c>
      <c r="M163" s="20" t="e" vm="1">
        <f>IF(VLOOKUP($A163,'[1]4. Children with disabilities'!$B$8:$BG$226,'[1]4. Children with disabilities'!W$1,FALSE)=#REF!,"",VLOOKUP($A163,'[1]4. Children with disabilities'!$B$8:$BG$226,'[1]4. Children with disabilities'!W$1,FALSE))</f>
        <v>#VALUE!</v>
      </c>
      <c r="N163" s="20" t="e" vm="1">
        <f>IF(VLOOKUP($A163,'[1]4. Children with disabilities'!$B$8:$BG$226,'[1]4. Children with disabilities'!X$1,FALSE)=E163,"",VLOOKUP($A163,'[1]4. Children with disabilities'!$B$8:$BG$226,'[1]4. Children with disabilities'!X$1,FALSE)-E163)</f>
        <v>#VALUE!</v>
      </c>
      <c r="O163" s="20" t="e" vm="1">
        <f>IF(VLOOKUP($A163,'[1]4. Children with disabilities'!$B$8:$BG$226,'[1]4. Children with disabilities'!Y$1,FALSE)=#REF!,"",VLOOKUP($A163,'[1]4. Children with disabilities'!$B$8:$BG$226,'[1]4. Children with disabilities'!Y$1,FALSE))</f>
        <v>#VALUE!</v>
      </c>
      <c r="P163" s="20" t="e" vm="1">
        <f>IF(VLOOKUP($A163,'[1]4. Children with disabilities'!$B$8:$BG$226,'[1]4. Children with disabilities'!Z$1,FALSE)=F163,"",VLOOKUP($A163,'[1]4. Children with disabilities'!$B$8:$BG$226,'[1]4. Children with disabilities'!Z$1,FALSE)-F163)</f>
        <v>#VALUE!</v>
      </c>
      <c r="Q163" s="20" t="e" vm="1">
        <f>IF(VLOOKUP($A163,'[1]4. Children with disabilities'!$B$8:$BG$226,'[1]4. Children with disabilities'!AA$1,FALSE)=G163,"",VLOOKUP($A163,'[1]4. Children with disabilities'!$B$8:$BG$226,'[1]4. Children with disabilities'!AA$1,FALSE))</f>
        <v>#VALUE!</v>
      </c>
      <c r="R163" s="7" t="e" vm="1">
        <f>IF(VLOOKUP($A163,'[1]4. Children with disabilities'!$B$8:$BG$226,'[1]4. Children with disabilities'!AB$1,FALSE)=H163,"",VLOOKUP($A163,'[1]4. Children with disabilities'!$B$8:$BG$226,'[1]4. Children with disabilities'!AB$1,FALSE))</f>
        <v>#VALUE!</v>
      </c>
      <c r="AA163" s="20"/>
      <c r="AB163" s="20"/>
      <c r="AC163" s="20"/>
      <c r="AD163" s="20"/>
    </row>
    <row r="164" spans="1:30" x14ac:dyDescent="0.3">
      <c r="A164" s="7" t="s">
        <v>158</v>
      </c>
      <c r="B164" s="7" t="s">
        <v>386</v>
      </c>
      <c r="C164" s="40" t="s">
        <v>5</v>
      </c>
      <c r="D164" s="7" t="s">
        <v>5</v>
      </c>
      <c r="E164" s="15" t="s">
        <v>5</v>
      </c>
      <c r="F164" s="17" t="s">
        <v>5</v>
      </c>
      <c r="G164" s="18" t="s">
        <v>5</v>
      </c>
      <c r="H164" s="19" t="s">
        <v>5</v>
      </c>
      <c r="J164" s="7" t="e" vm="1">
        <f>IF(VLOOKUP($A164,'[1]4. Children with disabilities'!$B$8:$BG$226,'[1]4. Children with disabilities'!T$1,FALSE)=C164,"",VLOOKUP($A164,'[1]4. Children with disabilities'!$B$8:$BG$226,'[1]4. Children with disabilities'!T$1,FALSE)-C164)</f>
        <v>#VALUE!</v>
      </c>
      <c r="K164" s="7" t="e" vm="1">
        <f>IF(VLOOKUP($A164,'[1]4. Children with disabilities'!$B$8:$BG$226,'[1]4. Children with disabilities'!U$1,FALSE)=D164,"",VLOOKUP($A164,'[1]4. Children with disabilities'!$B$8:$BG$226,'[1]4. Children with disabilities'!U$1,FALSE))</f>
        <v>#VALUE!</v>
      </c>
      <c r="L164" s="20" t="e" vm="1">
        <f>IF(VLOOKUP($A164,'[1]4. Children with disabilities'!$B$8:$BG$226,'[1]4. Children with disabilities'!V$1,FALSE)=#REF!,"",VLOOKUP($A164,'[1]4. Children with disabilities'!$B$8:$BG$226,'[1]4. Children with disabilities'!V$1,FALSE)-#REF!)</f>
        <v>#VALUE!</v>
      </c>
      <c r="M164" s="20" t="e" vm="1">
        <f>IF(VLOOKUP($A164,'[1]4. Children with disabilities'!$B$8:$BG$226,'[1]4. Children with disabilities'!W$1,FALSE)=#REF!,"",VLOOKUP($A164,'[1]4. Children with disabilities'!$B$8:$BG$226,'[1]4. Children with disabilities'!W$1,FALSE))</f>
        <v>#VALUE!</v>
      </c>
      <c r="N164" s="20" t="e" vm="1">
        <f>IF(VLOOKUP($A164,'[1]4. Children with disabilities'!$B$8:$BG$226,'[1]4. Children with disabilities'!X$1,FALSE)=E164,"",VLOOKUP($A164,'[1]4. Children with disabilities'!$B$8:$BG$226,'[1]4. Children with disabilities'!X$1,FALSE)-E164)</f>
        <v>#VALUE!</v>
      </c>
      <c r="O164" s="20" t="e" vm="1">
        <f>IF(VLOOKUP($A164,'[1]4. Children with disabilities'!$B$8:$BG$226,'[1]4. Children with disabilities'!Y$1,FALSE)=#REF!,"",VLOOKUP($A164,'[1]4. Children with disabilities'!$B$8:$BG$226,'[1]4. Children with disabilities'!Y$1,FALSE))</f>
        <v>#VALUE!</v>
      </c>
      <c r="P164" s="20" t="e" vm="1">
        <f>IF(VLOOKUP($A164,'[1]4. Children with disabilities'!$B$8:$BG$226,'[1]4. Children with disabilities'!Z$1,FALSE)=F164,"",VLOOKUP($A164,'[1]4. Children with disabilities'!$B$8:$BG$226,'[1]4. Children with disabilities'!Z$1,FALSE)-F164)</f>
        <v>#VALUE!</v>
      </c>
      <c r="Q164" s="20" t="e" vm="1">
        <f>IF(VLOOKUP($A164,'[1]4. Children with disabilities'!$B$8:$BG$226,'[1]4. Children with disabilities'!AA$1,FALSE)=G164,"",VLOOKUP($A164,'[1]4. Children with disabilities'!$B$8:$BG$226,'[1]4. Children with disabilities'!AA$1,FALSE))</f>
        <v>#VALUE!</v>
      </c>
      <c r="R164" s="7" t="e" vm="1">
        <f>IF(VLOOKUP($A164,'[1]4. Children with disabilities'!$B$8:$BG$226,'[1]4. Children with disabilities'!AB$1,FALSE)=H164,"",VLOOKUP($A164,'[1]4. Children with disabilities'!$B$8:$BG$226,'[1]4. Children with disabilities'!AB$1,FALSE))</f>
        <v>#VALUE!</v>
      </c>
      <c r="AA164" s="20"/>
      <c r="AB164" s="20"/>
      <c r="AC164" s="20"/>
      <c r="AD164" s="20"/>
    </row>
    <row r="165" spans="1:30" x14ac:dyDescent="0.3">
      <c r="A165" s="7" t="s">
        <v>174</v>
      </c>
      <c r="B165" s="7" t="s">
        <v>401</v>
      </c>
      <c r="C165" s="20">
        <v>3.2316070275931477</v>
      </c>
      <c r="D165" s="7" t="s">
        <v>5</v>
      </c>
      <c r="E165" s="15">
        <v>2012</v>
      </c>
      <c r="F165" s="17" t="s">
        <v>442</v>
      </c>
      <c r="G165" s="18"/>
      <c r="H165" s="19" t="s">
        <v>505</v>
      </c>
      <c r="J165" s="7" t="e" vm="1">
        <f>IF(VLOOKUP($A165,'[1]4. Children with disabilities'!$B$8:$BG$226,'[1]4. Children with disabilities'!T$1,FALSE)=C165,"",VLOOKUP($A165,'[1]4. Children with disabilities'!$B$8:$BG$226,'[1]4. Children with disabilities'!T$1,FALSE)-C165)</f>
        <v>#VALUE!</v>
      </c>
      <c r="K165" s="7" t="e" vm="1">
        <f>IF(VLOOKUP($A165,'[1]4. Children with disabilities'!$B$8:$BG$226,'[1]4. Children with disabilities'!U$1,FALSE)=D165,"",VLOOKUP($A165,'[1]4. Children with disabilities'!$B$8:$BG$226,'[1]4. Children with disabilities'!U$1,FALSE))</f>
        <v>#VALUE!</v>
      </c>
      <c r="L165" s="20" t="e" vm="1">
        <f>IF(VLOOKUP($A165,'[1]4. Children with disabilities'!$B$8:$BG$226,'[1]4. Children with disabilities'!V$1,FALSE)=#REF!,"",VLOOKUP($A165,'[1]4. Children with disabilities'!$B$8:$BG$226,'[1]4. Children with disabilities'!V$1,FALSE)-#REF!)</f>
        <v>#VALUE!</v>
      </c>
      <c r="M165" s="20" t="e" vm="1">
        <f>IF(VLOOKUP($A165,'[1]4. Children with disabilities'!$B$8:$BG$226,'[1]4. Children with disabilities'!W$1,FALSE)=#REF!,"",VLOOKUP($A165,'[1]4. Children with disabilities'!$B$8:$BG$226,'[1]4. Children with disabilities'!W$1,FALSE))</f>
        <v>#VALUE!</v>
      </c>
      <c r="N165" s="20" t="e" vm="1">
        <f>IF(VLOOKUP($A165,'[1]4. Children with disabilities'!$B$8:$BG$226,'[1]4. Children with disabilities'!X$1,FALSE)=E165,"",VLOOKUP($A165,'[1]4. Children with disabilities'!$B$8:$BG$226,'[1]4. Children with disabilities'!X$1,FALSE)-E165)</f>
        <v>#VALUE!</v>
      </c>
      <c r="O165" s="20" t="e" vm="1">
        <f>IF(VLOOKUP($A165,'[1]4. Children with disabilities'!$B$8:$BG$226,'[1]4. Children with disabilities'!Y$1,FALSE)=#REF!,"",VLOOKUP($A165,'[1]4. Children with disabilities'!$B$8:$BG$226,'[1]4. Children with disabilities'!Y$1,FALSE))</f>
        <v>#VALUE!</v>
      </c>
      <c r="P165" s="20" t="e" vm="1">
        <f>IF(VLOOKUP($A165,'[1]4. Children with disabilities'!$B$8:$BG$226,'[1]4. Children with disabilities'!Z$1,FALSE)=F165,"",VLOOKUP($A165,'[1]4. Children with disabilities'!$B$8:$BG$226,'[1]4. Children with disabilities'!Z$1,FALSE)-F165)</f>
        <v>#VALUE!</v>
      </c>
      <c r="Q165" s="20" t="e" vm="1">
        <f>IF(VLOOKUP($A165,'[1]4. Children with disabilities'!$B$8:$BG$226,'[1]4. Children with disabilities'!AA$1,FALSE)=G165,"",VLOOKUP($A165,'[1]4. Children with disabilities'!$B$8:$BG$226,'[1]4. Children with disabilities'!AA$1,FALSE))</f>
        <v>#VALUE!</v>
      </c>
      <c r="R165" s="7" t="e" vm="1">
        <f>IF(VLOOKUP($A165,'[1]4. Children with disabilities'!$B$8:$BG$226,'[1]4. Children with disabilities'!AB$1,FALSE)=H165,"",VLOOKUP($A165,'[1]4. Children with disabilities'!$B$8:$BG$226,'[1]4. Children with disabilities'!AB$1,FALSE))</f>
        <v>#VALUE!</v>
      </c>
      <c r="AA165" s="20"/>
      <c r="AB165" s="20"/>
      <c r="AC165" s="20"/>
      <c r="AD165" s="20"/>
    </row>
    <row r="166" spans="1:30" x14ac:dyDescent="0.3">
      <c r="A166" s="7" t="s">
        <v>160</v>
      </c>
      <c r="B166" s="7" t="s">
        <v>387</v>
      </c>
      <c r="C166" s="20">
        <v>113.6275711965407</v>
      </c>
      <c r="D166" s="7" t="s">
        <v>5</v>
      </c>
      <c r="E166" s="15">
        <v>2010</v>
      </c>
      <c r="F166" s="17" t="s">
        <v>442</v>
      </c>
      <c r="G166" s="18"/>
      <c r="H166" s="19" t="s">
        <v>549</v>
      </c>
      <c r="J166" s="7" t="e" vm="1">
        <f>IF(VLOOKUP($A166,'[1]4. Children with disabilities'!$B$8:$BG$226,'[1]4. Children with disabilities'!T$1,FALSE)=C166,"",VLOOKUP($A166,'[1]4. Children with disabilities'!$B$8:$BG$226,'[1]4. Children with disabilities'!T$1,FALSE)-C166)</f>
        <v>#VALUE!</v>
      </c>
      <c r="K166" s="7" t="e" vm="1">
        <f>IF(VLOOKUP($A166,'[1]4. Children with disabilities'!$B$8:$BG$226,'[1]4. Children with disabilities'!U$1,FALSE)=D166,"",VLOOKUP($A166,'[1]4. Children with disabilities'!$B$8:$BG$226,'[1]4. Children with disabilities'!U$1,FALSE))</f>
        <v>#VALUE!</v>
      </c>
      <c r="L166" s="20" t="e" vm="1">
        <f>IF(VLOOKUP($A166,'[1]4. Children with disabilities'!$B$8:$BG$226,'[1]4. Children with disabilities'!V$1,FALSE)=#REF!,"",VLOOKUP($A166,'[1]4. Children with disabilities'!$B$8:$BG$226,'[1]4. Children with disabilities'!V$1,FALSE)-#REF!)</f>
        <v>#VALUE!</v>
      </c>
      <c r="M166" s="20" t="e" vm="1">
        <f>IF(VLOOKUP($A166,'[1]4. Children with disabilities'!$B$8:$BG$226,'[1]4. Children with disabilities'!W$1,FALSE)=#REF!,"",VLOOKUP($A166,'[1]4. Children with disabilities'!$B$8:$BG$226,'[1]4. Children with disabilities'!W$1,FALSE))</f>
        <v>#VALUE!</v>
      </c>
      <c r="N166" s="20" t="e" vm="1">
        <f>IF(VLOOKUP($A166,'[1]4. Children with disabilities'!$B$8:$BG$226,'[1]4. Children with disabilities'!X$1,FALSE)=E166,"",VLOOKUP($A166,'[1]4. Children with disabilities'!$B$8:$BG$226,'[1]4. Children with disabilities'!X$1,FALSE)-E166)</f>
        <v>#VALUE!</v>
      </c>
      <c r="O166" s="20" t="e" vm="1">
        <f>IF(VLOOKUP($A166,'[1]4. Children with disabilities'!$B$8:$BG$226,'[1]4. Children with disabilities'!Y$1,FALSE)=#REF!,"",VLOOKUP($A166,'[1]4. Children with disabilities'!$B$8:$BG$226,'[1]4. Children with disabilities'!Y$1,FALSE))</f>
        <v>#VALUE!</v>
      </c>
      <c r="P166" s="20" t="e" vm="1">
        <f>IF(VLOOKUP($A166,'[1]4. Children with disabilities'!$B$8:$BG$226,'[1]4. Children with disabilities'!Z$1,FALSE)=F166,"",VLOOKUP($A166,'[1]4. Children with disabilities'!$B$8:$BG$226,'[1]4. Children with disabilities'!Z$1,FALSE)-F166)</f>
        <v>#VALUE!</v>
      </c>
      <c r="Q166" s="20" t="e" vm="1">
        <f>IF(VLOOKUP($A166,'[1]4. Children with disabilities'!$B$8:$BG$226,'[1]4. Children with disabilities'!AA$1,FALSE)=G166,"",VLOOKUP($A166,'[1]4. Children with disabilities'!$B$8:$BG$226,'[1]4. Children with disabilities'!AA$1,FALSE))</f>
        <v>#VALUE!</v>
      </c>
      <c r="R166" s="7" t="e" vm="1">
        <f>IF(VLOOKUP($A166,'[1]4. Children with disabilities'!$B$8:$BG$226,'[1]4. Children with disabilities'!AB$1,FALSE)=H166,"",VLOOKUP($A166,'[1]4. Children with disabilities'!$B$8:$BG$226,'[1]4. Children with disabilities'!AB$1,FALSE))</f>
        <v>#VALUE!</v>
      </c>
      <c r="AA166" s="20"/>
      <c r="AB166" s="20"/>
      <c r="AC166" s="20"/>
      <c r="AD166" s="20"/>
    </row>
    <row r="167" spans="1:30" x14ac:dyDescent="0.3">
      <c r="A167" s="7" t="s">
        <v>163</v>
      </c>
      <c r="B167" s="7" t="s">
        <v>391</v>
      </c>
      <c r="C167" s="40" t="s">
        <v>5</v>
      </c>
      <c r="D167" s="7" t="s">
        <v>5</v>
      </c>
      <c r="E167" s="15" t="s">
        <v>5</v>
      </c>
      <c r="F167" s="17" t="s">
        <v>5</v>
      </c>
      <c r="G167" s="18" t="s">
        <v>5</v>
      </c>
      <c r="H167" s="19" t="s">
        <v>5</v>
      </c>
      <c r="J167" s="7" t="e" vm="1">
        <f>IF(VLOOKUP($A167,'[1]4. Children with disabilities'!$B$8:$BG$226,'[1]4. Children with disabilities'!T$1,FALSE)=C167,"",VLOOKUP($A167,'[1]4. Children with disabilities'!$B$8:$BG$226,'[1]4. Children with disabilities'!T$1,FALSE)-C167)</f>
        <v>#VALUE!</v>
      </c>
      <c r="K167" s="7" t="e" vm="1">
        <f>IF(VLOOKUP($A167,'[1]4. Children with disabilities'!$B$8:$BG$226,'[1]4. Children with disabilities'!U$1,FALSE)=D167,"",VLOOKUP($A167,'[1]4. Children with disabilities'!$B$8:$BG$226,'[1]4. Children with disabilities'!U$1,FALSE))</f>
        <v>#VALUE!</v>
      </c>
      <c r="L167" s="20" t="e" vm="1">
        <f>IF(VLOOKUP($A167,'[1]4. Children with disabilities'!$B$8:$BG$226,'[1]4. Children with disabilities'!V$1,FALSE)=#REF!,"",VLOOKUP($A167,'[1]4. Children with disabilities'!$B$8:$BG$226,'[1]4. Children with disabilities'!V$1,FALSE)-#REF!)</f>
        <v>#VALUE!</v>
      </c>
      <c r="M167" s="20" t="e" vm="1">
        <f>IF(VLOOKUP($A167,'[1]4. Children with disabilities'!$B$8:$BG$226,'[1]4. Children with disabilities'!W$1,FALSE)=#REF!,"",VLOOKUP($A167,'[1]4. Children with disabilities'!$B$8:$BG$226,'[1]4. Children with disabilities'!W$1,FALSE))</f>
        <v>#VALUE!</v>
      </c>
      <c r="N167" s="20" t="e" vm="1">
        <f>IF(VLOOKUP($A167,'[1]4. Children with disabilities'!$B$8:$BG$226,'[1]4. Children with disabilities'!X$1,FALSE)=E167,"",VLOOKUP($A167,'[1]4. Children with disabilities'!$B$8:$BG$226,'[1]4. Children with disabilities'!X$1,FALSE)-E167)</f>
        <v>#VALUE!</v>
      </c>
      <c r="O167" s="20" t="e" vm="1">
        <f>IF(VLOOKUP($A167,'[1]4. Children with disabilities'!$B$8:$BG$226,'[1]4. Children with disabilities'!Y$1,FALSE)=#REF!,"",VLOOKUP($A167,'[1]4. Children with disabilities'!$B$8:$BG$226,'[1]4. Children with disabilities'!Y$1,FALSE))</f>
        <v>#VALUE!</v>
      </c>
      <c r="P167" s="20" t="e" vm="1">
        <f>IF(VLOOKUP($A167,'[1]4. Children with disabilities'!$B$8:$BG$226,'[1]4. Children with disabilities'!Z$1,FALSE)=F167,"",VLOOKUP($A167,'[1]4. Children with disabilities'!$B$8:$BG$226,'[1]4. Children with disabilities'!Z$1,FALSE)-F167)</f>
        <v>#VALUE!</v>
      </c>
      <c r="Q167" s="20" t="e" vm="1">
        <f>IF(VLOOKUP($A167,'[1]4. Children with disabilities'!$B$8:$BG$226,'[1]4. Children with disabilities'!AA$1,FALSE)=G167,"",VLOOKUP($A167,'[1]4. Children with disabilities'!$B$8:$BG$226,'[1]4. Children with disabilities'!AA$1,FALSE))</f>
        <v>#VALUE!</v>
      </c>
      <c r="R167" s="7" t="e" vm="1">
        <f>IF(VLOOKUP($A167,'[1]4. Children with disabilities'!$B$8:$BG$226,'[1]4. Children with disabilities'!AB$1,FALSE)=H167,"",VLOOKUP($A167,'[1]4. Children with disabilities'!$B$8:$BG$226,'[1]4. Children with disabilities'!AB$1,FALSE))</f>
        <v>#VALUE!</v>
      </c>
      <c r="AA167" s="20"/>
      <c r="AB167" s="20"/>
      <c r="AC167" s="20"/>
      <c r="AD167" s="20"/>
    </row>
    <row r="168" spans="1:30" x14ac:dyDescent="0.3">
      <c r="A168" s="7" t="s">
        <v>166</v>
      </c>
      <c r="B168" s="7" t="s">
        <v>394</v>
      </c>
      <c r="C168" s="40" t="s">
        <v>5</v>
      </c>
      <c r="D168" s="7" t="s">
        <v>5</v>
      </c>
      <c r="E168" s="15" t="s">
        <v>5</v>
      </c>
      <c r="F168" s="17" t="s">
        <v>5</v>
      </c>
      <c r="G168" s="21" t="s">
        <v>5</v>
      </c>
      <c r="H168" s="19" t="s">
        <v>5</v>
      </c>
      <c r="J168" s="7" t="e" vm="1">
        <f>IF(VLOOKUP($A168,'[1]4. Children with disabilities'!$B$8:$BG$226,'[1]4. Children with disabilities'!T$1,FALSE)=C168,"",VLOOKUP($A168,'[1]4. Children with disabilities'!$B$8:$BG$226,'[1]4. Children with disabilities'!T$1,FALSE)-C168)</f>
        <v>#VALUE!</v>
      </c>
      <c r="K168" s="7" t="e" vm="1">
        <f>IF(VLOOKUP($A168,'[1]4. Children with disabilities'!$B$8:$BG$226,'[1]4. Children with disabilities'!U$1,FALSE)=D168,"",VLOOKUP($A168,'[1]4. Children with disabilities'!$B$8:$BG$226,'[1]4. Children with disabilities'!U$1,FALSE))</f>
        <v>#VALUE!</v>
      </c>
      <c r="L168" s="20" t="e" vm="1">
        <f>IF(VLOOKUP($A168,'[1]4. Children with disabilities'!$B$8:$BG$226,'[1]4. Children with disabilities'!V$1,FALSE)=#REF!,"",VLOOKUP($A168,'[1]4. Children with disabilities'!$B$8:$BG$226,'[1]4. Children with disabilities'!V$1,FALSE)-#REF!)</f>
        <v>#VALUE!</v>
      </c>
      <c r="M168" s="20" t="e" vm="1">
        <f>IF(VLOOKUP($A168,'[1]4. Children with disabilities'!$B$8:$BG$226,'[1]4. Children with disabilities'!W$1,FALSE)=#REF!,"",VLOOKUP($A168,'[1]4. Children with disabilities'!$B$8:$BG$226,'[1]4. Children with disabilities'!W$1,FALSE))</f>
        <v>#VALUE!</v>
      </c>
      <c r="N168" s="20" t="e" vm="1">
        <f>IF(VLOOKUP($A168,'[1]4. Children with disabilities'!$B$8:$BG$226,'[1]4. Children with disabilities'!X$1,FALSE)=E168,"",VLOOKUP($A168,'[1]4. Children with disabilities'!$B$8:$BG$226,'[1]4. Children with disabilities'!X$1,FALSE)-E168)</f>
        <v>#VALUE!</v>
      </c>
      <c r="O168" s="20" t="e" vm="1">
        <f>IF(VLOOKUP($A168,'[1]4. Children with disabilities'!$B$8:$BG$226,'[1]4. Children with disabilities'!Y$1,FALSE)=#REF!,"",VLOOKUP($A168,'[1]4. Children with disabilities'!$B$8:$BG$226,'[1]4. Children with disabilities'!Y$1,FALSE))</f>
        <v>#VALUE!</v>
      </c>
      <c r="P168" s="20" t="e" vm="1">
        <f>IF(VLOOKUP($A168,'[1]4. Children with disabilities'!$B$8:$BG$226,'[1]4. Children with disabilities'!Z$1,FALSE)=F168,"",VLOOKUP($A168,'[1]4. Children with disabilities'!$B$8:$BG$226,'[1]4. Children with disabilities'!Z$1,FALSE)-F168)</f>
        <v>#VALUE!</v>
      </c>
      <c r="Q168" s="20" t="e" vm="1">
        <f>IF(VLOOKUP($A168,'[1]4. Children with disabilities'!$B$8:$BG$226,'[1]4. Children with disabilities'!AA$1,FALSE)=G168,"",VLOOKUP($A168,'[1]4. Children with disabilities'!$B$8:$BG$226,'[1]4. Children with disabilities'!AA$1,FALSE))</f>
        <v>#VALUE!</v>
      </c>
      <c r="R168" s="7" t="e" vm="1">
        <f>IF(VLOOKUP($A168,'[1]4. Children with disabilities'!$B$8:$BG$226,'[1]4. Children with disabilities'!AB$1,FALSE)=H168,"",VLOOKUP($A168,'[1]4. Children with disabilities'!$B$8:$BG$226,'[1]4. Children with disabilities'!AB$1,FALSE))</f>
        <v>#VALUE!</v>
      </c>
      <c r="AA168" s="20"/>
      <c r="AB168" s="20"/>
      <c r="AC168" s="20"/>
      <c r="AD168" s="20"/>
    </row>
    <row r="169" spans="1:30" x14ac:dyDescent="0.3">
      <c r="A169" s="7" t="s">
        <v>162</v>
      </c>
      <c r="B169" s="7" t="s">
        <v>390</v>
      </c>
      <c r="C169" s="20">
        <v>58.569497131906068</v>
      </c>
      <c r="D169" s="7" t="s">
        <v>5</v>
      </c>
      <c r="E169" s="15">
        <v>2021</v>
      </c>
      <c r="F169" s="17" t="s">
        <v>442</v>
      </c>
      <c r="G169" s="18"/>
      <c r="H169" s="19" t="s">
        <v>551</v>
      </c>
      <c r="J169" s="7" t="e" vm="1">
        <f>IF(VLOOKUP($A169,'[1]4. Children with disabilities'!$B$8:$BG$226,'[1]4. Children with disabilities'!T$1,FALSE)=C169,"",VLOOKUP($A169,'[1]4. Children with disabilities'!$B$8:$BG$226,'[1]4. Children with disabilities'!T$1,FALSE)-C169)</f>
        <v>#VALUE!</v>
      </c>
      <c r="K169" s="7" t="e" vm="1">
        <f>IF(VLOOKUP($A169,'[1]4. Children with disabilities'!$B$8:$BG$226,'[1]4. Children with disabilities'!U$1,FALSE)=D169,"",VLOOKUP($A169,'[1]4. Children with disabilities'!$B$8:$BG$226,'[1]4. Children with disabilities'!U$1,FALSE))</f>
        <v>#VALUE!</v>
      </c>
      <c r="L169" s="20" t="e" vm="1">
        <f>IF(VLOOKUP($A169,'[1]4. Children with disabilities'!$B$8:$BG$226,'[1]4. Children with disabilities'!V$1,FALSE)=#REF!,"",VLOOKUP($A169,'[1]4. Children with disabilities'!$B$8:$BG$226,'[1]4. Children with disabilities'!V$1,FALSE)-#REF!)</f>
        <v>#VALUE!</v>
      </c>
      <c r="M169" s="20" t="e" vm="1">
        <f>IF(VLOOKUP($A169,'[1]4. Children with disabilities'!$B$8:$BG$226,'[1]4. Children with disabilities'!W$1,FALSE)=#REF!,"",VLOOKUP($A169,'[1]4. Children with disabilities'!$B$8:$BG$226,'[1]4. Children with disabilities'!W$1,FALSE))</f>
        <v>#VALUE!</v>
      </c>
      <c r="N169" s="20" t="e" vm="1">
        <f>IF(VLOOKUP($A169,'[1]4. Children with disabilities'!$B$8:$BG$226,'[1]4. Children with disabilities'!X$1,FALSE)=E169,"",VLOOKUP($A169,'[1]4. Children with disabilities'!$B$8:$BG$226,'[1]4. Children with disabilities'!X$1,FALSE)-E169)</f>
        <v>#VALUE!</v>
      </c>
      <c r="O169" s="20" t="e" vm="1">
        <f>IF(VLOOKUP($A169,'[1]4. Children with disabilities'!$B$8:$BG$226,'[1]4. Children with disabilities'!Y$1,FALSE)=#REF!,"",VLOOKUP($A169,'[1]4. Children with disabilities'!$B$8:$BG$226,'[1]4. Children with disabilities'!Y$1,FALSE))</f>
        <v>#VALUE!</v>
      </c>
      <c r="P169" s="20" t="e" vm="1">
        <f>IF(VLOOKUP($A169,'[1]4. Children with disabilities'!$B$8:$BG$226,'[1]4. Children with disabilities'!Z$1,FALSE)=F169,"",VLOOKUP($A169,'[1]4. Children with disabilities'!$B$8:$BG$226,'[1]4. Children with disabilities'!Z$1,FALSE)-F169)</f>
        <v>#VALUE!</v>
      </c>
      <c r="Q169" s="20" t="e" vm="1">
        <f>IF(VLOOKUP($A169,'[1]4. Children with disabilities'!$B$8:$BG$226,'[1]4. Children with disabilities'!AA$1,FALSE)=G169,"",VLOOKUP($A169,'[1]4. Children with disabilities'!$B$8:$BG$226,'[1]4. Children with disabilities'!AA$1,FALSE))</f>
        <v>#VALUE!</v>
      </c>
      <c r="R169" s="7" t="e" vm="1">
        <f>IF(VLOOKUP($A169,'[1]4. Children with disabilities'!$B$8:$BG$226,'[1]4. Children with disabilities'!AB$1,FALSE)=H169,"",VLOOKUP($A169,'[1]4. Children with disabilities'!$B$8:$BG$226,'[1]4. Children with disabilities'!AB$1,FALSE))</f>
        <v>#VALUE!</v>
      </c>
      <c r="AA169" s="20"/>
      <c r="AB169" s="20"/>
      <c r="AC169" s="20"/>
      <c r="AD169" s="20"/>
    </row>
    <row r="170" spans="1:30" x14ac:dyDescent="0.3">
      <c r="A170" s="7" t="s">
        <v>61</v>
      </c>
      <c r="B170" s="7" t="s">
        <v>288</v>
      </c>
      <c r="C170" s="40">
        <v>27.745582179519225</v>
      </c>
      <c r="D170" s="7" t="s">
        <v>5</v>
      </c>
      <c r="E170" s="15">
        <v>2020</v>
      </c>
      <c r="F170" s="17" t="s">
        <v>442</v>
      </c>
      <c r="G170" s="18"/>
      <c r="H170" s="19" t="s">
        <v>486</v>
      </c>
      <c r="J170" s="7" t="e" vm="1">
        <f>IF(VLOOKUP($A170,'[1]4. Children with disabilities'!$B$8:$BG$226,'[1]4. Children with disabilities'!T$1,FALSE)=C170,"",VLOOKUP($A170,'[1]4. Children with disabilities'!$B$8:$BG$226,'[1]4. Children with disabilities'!T$1,FALSE)-C170)</f>
        <v>#VALUE!</v>
      </c>
      <c r="K170" s="7" t="e" vm="1">
        <f>IF(VLOOKUP($A170,'[1]4. Children with disabilities'!$B$8:$BG$226,'[1]4. Children with disabilities'!U$1,FALSE)=D170,"",VLOOKUP($A170,'[1]4. Children with disabilities'!$B$8:$BG$226,'[1]4. Children with disabilities'!U$1,FALSE))</f>
        <v>#VALUE!</v>
      </c>
      <c r="L170" s="20" t="e" vm="1">
        <f>IF(VLOOKUP($A170,'[1]4. Children with disabilities'!$B$8:$BG$226,'[1]4. Children with disabilities'!V$1,FALSE)=#REF!,"",VLOOKUP($A170,'[1]4. Children with disabilities'!$B$8:$BG$226,'[1]4. Children with disabilities'!V$1,FALSE)-#REF!)</f>
        <v>#VALUE!</v>
      </c>
      <c r="M170" s="20" t="e" vm="1">
        <f>IF(VLOOKUP($A170,'[1]4. Children with disabilities'!$B$8:$BG$226,'[1]4. Children with disabilities'!W$1,FALSE)=#REF!,"",VLOOKUP($A170,'[1]4. Children with disabilities'!$B$8:$BG$226,'[1]4. Children with disabilities'!W$1,FALSE))</f>
        <v>#VALUE!</v>
      </c>
      <c r="N170" s="20" t="e" vm="1">
        <f>IF(VLOOKUP($A170,'[1]4. Children with disabilities'!$B$8:$BG$226,'[1]4. Children with disabilities'!X$1,FALSE)=E170,"",VLOOKUP($A170,'[1]4. Children with disabilities'!$B$8:$BG$226,'[1]4. Children with disabilities'!X$1,FALSE)-E170)</f>
        <v>#VALUE!</v>
      </c>
      <c r="O170" s="20" t="e" vm="1">
        <f>IF(VLOOKUP($A170,'[1]4. Children with disabilities'!$B$8:$BG$226,'[1]4. Children with disabilities'!Y$1,FALSE)=#REF!,"",VLOOKUP($A170,'[1]4. Children with disabilities'!$B$8:$BG$226,'[1]4. Children with disabilities'!Y$1,FALSE))</f>
        <v>#VALUE!</v>
      </c>
      <c r="P170" s="20" t="e" vm="1">
        <f>IF(VLOOKUP($A170,'[1]4. Children with disabilities'!$B$8:$BG$226,'[1]4. Children with disabilities'!Z$1,FALSE)=F170,"",VLOOKUP($A170,'[1]4. Children with disabilities'!$B$8:$BG$226,'[1]4. Children with disabilities'!Z$1,FALSE)-F170)</f>
        <v>#VALUE!</v>
      </c>
      <c r="Q170" s="20" t="e" vm="1">
        <f>IF(VLOOKUP($A170,'[1]4. Children with disabilities'!$B$8:$BG$226,'[1]4. Children with disabilities'!AA$1,FALSE)=G170,"",VLOOKUP($A170,'[1]4. Children with disabilities'!$B$8:$BG$226,'[1]4. Children with disabilities'!AA$1,FALSE))</f>
        <v>#VALUE!</v>
      </c>
      <c r="R170" s="7" t="e" vm="1">
        <f>IF(VLOOKUP($A170,'[1]4. Children with disabilities'!$B$8:$BG$226,'[1]4. Children with disabilities'!AB$1,FALSE)=H170,"",VLOOKUP($A170,'[1]4. Children with disabilities'!$B$8:$BG$226,'[1]4. Children with disabilities'!AB$1,FALSE))</f>
        <v>#VALUE!</v>
      </c>
      <c r="AA170" s="20"/>
      <c r="AB170" s="20"/>
      <c r="AC170" s="20"/>
      <c r="AD170" s="20"/>
    </row>
    <row r="171" spans="1:30" x14ac:dyDescent="0.3">
      <c r="A171" s="7" t="s">
        <v>156</v>
      </c>
      <c r="B171" s="7" t="s">
        <v>384</v>
      </c>
      <c r="C171" s="40" t="s">
        <v>5</v>
      </c>
      <c r="D171" s="7" t="s">
        <v>5</v>
      </c>
      <c r="E171" s="15" t="s">
        <v>5</v>
      </c>
      <c r="F171" s="15" t="s">
        <v>5</v>
      </c>
      <c r="G171" s="16" t="s">
        <v>5</v>
      </c>
      <c r="H171" s="19" t="s">
        <v>5</v>
      </c>
      <c r="J171" s="7" t="e" vm="1">
        <f>IF(VLOOKUP($A171,'[1]4. Children with disabilities'!$B$8:$BG$226,'[1]4. Children with disabilities'!T$1,FALSE)=C171,"",VLOOKUP($A171,'[1]4. Children with disabilities'!$B$8:$BG$226,'[1]4. Children with disabilities'!T$1,FALSE)-C171)</f>
        <v>#VALUE!</v>
      </c>
      <c r="K171" s="7" t="e" vm="1">
        <f>IF(VLOOKUP($A171,'[1]4. Children with disabilities'!$B$8:$BG$226,'[1]4. Children with disabilities'!U$1,FALSE)=D171,"",VLOOKUP($A171,'[1]4. Children with disabilities'!$B$8:$BG$226,'[1]4. Children with disabilities'!U$1,FALSE))</f>
        <v>#VALUE!</v>
      </c>
      <c r="L171" s="20" t="e" vm="1">
        <f>IF(VLOOKUP($A171,'[1]4. Children with disabilities'!$B$8:$BG$226,'[1]4. Children with disabilities'!V$1,FALSE)=#REF!,"",VLOOKUP($A171,'[1]4. Children with disabilities'!$B$8:$BG$226,'[1]4. Children with disabilities'!V$1,FALSE)-#REF!)</f>
        <v>#VALUE!</v>
      </c>
      <c r="M171" s="20" t="e" vm="1">
        <f>IF(VLOOKUP($A171,'[1]4. Children with disabilities'!$B$8:$BG$226,'[1]4. Children with disabilities'!W$1,FALSE)=#REF!,"",VLOOKUP($A171,'[1]4. Children with disabilities'!$B$8:$BG$226,'[1]4. Children with disabilities'!W$1,FALSE))</f>
        <v>#VALUE!</v>
      </c>
      <c r="N171" s="20" t="e" vm="1">
        <f>IF(VLOOKUP($A171,'[1]4. Children with disabilities'!$B$8:$BG$226,'[1]4. Children with disabilities'!X$1,FALSE)=E171,"",VLOOKUP($A171,'[1]4. Children with disabilities'!$B$8:$BG$226,'[1]4. Children with disabilities'!X$1,FALSE)-E171)</f>
        <v>#VALUE!</v>
      </c>
      <c r="O171" s="20" t="e" vm="1">
        <f>IF(VLOOKUP($A171,'[1]4. Children with disabilities'!$B$8:$BG$226,'[1]4. Children with disabilities'!Y$1,FALSE)=#REF!,"",VLOOKUP($A171,'[1]4. Children with disabilities'!$B$8:$BG$226,'[1]4. Children with disabilities'!Y$1,FALSE))</f>
        <v>#VALUE!</v>
      </c>
      <c r="P171" s="20" t="e" vm="1">
        <f>IF(VLOOKUP($A171,'[1]4. Children with disabilities'!$B$8:$BG$226,'[1]4. Children with disabilities'!Z$1,FALSE)=F171,"",VLOOKUP($A171,'[1]4. Children with disabilities'!$B$8:$BG$226,'[1]4. Children with disabilities'!Z$1,FALSE)-F171)</f>
        <v>#VALUE!</v>
      </c>
      <c r="Q171" s="20" t="e" vm="1">
        <f>IF(VLOOKUP($A171,'[1]4. Children with disabilities'!$B$8:$BG$226,'[1]4. Children with disabilities'!AA$1,FALSE)=G171,"",VLOOKUP($A171,'[1]4. Children with disabilities'!$B$8:$BG$226,'[1]4. Children with disabilities'!AA$1,FALSE))</f>
        <v>#VALUE!</v>
      </c>
      <c r="R171" s="7" t="e" vm="1">
        <f>IF(VLOOKUP($A171,'[1]4. Children with disabilities'!$B$8:$BG$226,'[1]4. Children with disabilities'!AB$1,FALSE)=H171,"",VLOOKUP($A171,'[1]4. Children with disabilities'!$B$8:$BG$226,'[1]4. Children with disabilities'!AB$1,FALSE))</f>
        <v>#VALUE!</v>
      </c>
      <c r="AA171" s="20"/>
      <c r="AB171" s="20"/>
      <c r="AC171" s="20"/>
      <c r="AD171" s="20"/>
    </row>
    <row r="172" spans="1:30" x14ac:dyDescent="0.3">
      <c r="A172" s="7" t="s">
        <v>167</v>
      </c>
      <c r="B172" s="7" t="s">
        <v>395</v>
      </c>
      <c r="C172" s="40" t="s">
        <v>5</v>
      </c>
      <c r="D172" s="7" t="s">
        <v>5</v>
      </c>
      <c r="E172" s="15" t="s">
        <v>5</v>
      </c>
      <c r="F172" s="17" t="s">
        <v>5</v>
      </c>
      <c r="G172" s="18" t="s">
        <v>5</v>
      </c>
      <c r="H172" s="19" t="s">
        <v>5</v>
      </c>
      <c r="J172" s="7" t="e" vm="1">
        <f>IF(VLOOKUP($A172,'[1]4. Children with disabilities'!$B$8:$BG$226,'[1]4. Children with disabilities'!T$1,FALSE)=C172,"",VLOOKUP($A172,'[1]4. Children with disabilities'!$B$8:$BG$226,'[1]4. Children with disabilities'!T$1,FALSE)-C172)</f>
        <v>#VALUE!</v>
      </c>
      <c r="K172" s="7" t="e" vm="1">
        <f>IF(VLOOKUP($A172,'[1]4. Children with disabilities'!$B$8:$BG$226,'[1]4. Children with disabilities'!U$1,FALSE)=D172,"",VLOOKUP($A172,'[1]4. Children with disabilities'!$B$8:$BG$226,'[1]4. Children with disabilities'!U$1,FALSE))</f>
        <v>#VALUE!</v>
      </c>
      <c r="L172" s="20" t="e" vm="1">
        <f>IF(VLOOKUP($A172,'[1]4. Children with disabilities'!$B$8:$BG$226,'[1]4. Children with disabilities'!V$1,FALSE)=#REF!,"",VLOOKUP($A172,'[1]4. Children with disabilities'!$B$8:$BG$226,'[1]4. Children with disabilities'!V$1,FALSE)-#REF!)</f>
        <v>#VALUE!</v>
      </c>
      <c r="M172" s="20" t="e" vm="1">
        <f>IF(VLOOKUP($A172,'[1]4. Children with disabilities'!$B$8:$BG$226,'[1]4. Children with disabilities'!W$1,FALSE)=#REF!,"",VLOOKUP($A172,'[1]4. Children with disabilities'!$B$8:$BG$226,'[1]4. Children with disabilities'!W$1,FALSE))</f>
        <v>#VALUE!</v>
      </c>
      <c r="N172" s="20" t="e" vm="1">
        <f>IF(VLOOKUP($A172,'[1]4. Children with disabilities'!$B$8:$BG$226,'[1]4. Children with disabilities'!X$1,FALSE)=E172,"",VLOOKUP($A172,'[1]4. Children with disabilities'!$B$8:$BG$226,'[1]4. Children with disabilities'!X$1,FALSE)-E172)</f>
        <v>#VALUE!</v>
      </c>
      <c r="O172" s="20" t="e" vm="1">
        <f>IF(VLOOKUP($A172,'[1]4. Children with disabilities'!$B$8:$BG$226,'[1]4. Children with disabilities'!Y$1,FALSE)=#REF!,"",VLOOKUP($A172,'[1]4. Children with disabilities'!$B$8:$BG$226,'[1]4. Children with disabilities'!Y$1,FALSE))</f>
        <v>#VALUE!</v>
      </c>
      <c r="P172" s="20" t="e" vm="1">
        <f>IF(VLOOKUP($A172,'[1]4. Children with disabilities'!$B$8:$BG$226,'[1]4. Children with disabilities'!Z$1,FALSE)=F172,"",VLOOKUP($A172,'[1]4. Children with disabilities'!$B$8:$BG$226,'[1]4. Children with disabilities'!Z$1,FALSE)-F172)</f>
        <v>#VALUE!</v>
      </c>
      <c r="Q172" s="20" t="e" vm="1">
        <f>IF(VLOOKUP($A172,'[1]4. Children with disabilities'!$B$8:$BG$226,'[1]4. Children with disabilities'!AA$1,FALSE)=G172,"",VLOOKUP($A172,'[1]4. Children with disabilities'!$B$8:$BG$226,'[1]4. Children with disabilities'!AA$1,FALSE))</f>
        <v>#VALUE!</v>
      </c>
      <c r="R172" s="7" t="e" vm="1">
        <f>IF(VLOOKUP($A172,'[1]4. Children with disabilities'!$B$8:$BG$226,'[1]4. Children with disabilities'!AB$1,FALSE)=H172,"",VLOOKUP($A172,'[1]4. Children with disabilities'!$B$8:$BG$226,'[1]4. Children with disabilities'!AB$1,FALSE))</f>
        <v>#VALUE!</v>
      </c>
      <c r="AA172" s="20"/>
      <c r="AB172" s="20"/>
      <c r="AC172" s="20"/>
      <c r="AD172" s="20"/>
    </row>
    <row r="173" spans="1:30" x14ac:dyDescent="0.3">
      <c r="A173" s="7" t="s">
        <v>161</v>
      </c>
      <c r="B173" s="7" t="s">
        <v>388</v>
      </c>
      <c r="C173" s="20">
        <v>39.307055434473376</v>
      </c>
      <c r="D173" s="7" t="s">
        <v>5</v>
      </c>
      <c r="E173" s="15">
        <v>2020</v>
      </c>
      <c r="F173" s="17" t="s">
        <v>442</v>
      </c>
      <c r="G173" s="18"/>
      <c r="H173" s="19" t="s">
        <v>550</v>
      </c>
      <c r="J173" s="7" t="e" vm="1">
        <f>IF(VLOOKUP($A173,'[1]4. Children with disabilities'!$B$8:$BG$226,'[1]4. Children with disabilities'!T$1,FALSE)=C173,"",VLOOKUP($A173,'[1]4. Children with disabilities'!$B$8:$BG$226,'[1]4. Children with disabilities'!T$1,FALSE)-C173)</f>
        <v>#VALUE!</v>
      </c>
      <c r="K173" s="7" t="e" vm="1">
        <f>IF(VLOOKUP($A173,'[1]4. Children with disabilities'!$B$8:$BG$226,'[1]4. Children with disabilities'!U$1,FALSE)=D173,"",VLOOKUP($A173,'[1]4. Children with disabilities'!$B$8:$BG$226,'[1]4. Children with disabilities'!U$1,FALSE))</f>
        <v>#VALUE!</v>
      </c>
      <c r="L173" s="20" t="e" vm="1">
        <f>IF(VLOOKUP($A173,'[1]4. Children with disabilities'!$B$8:$BG$226,'[1]4. Children with disabilities'!V$1,FALSE)=#REF!,"",VLOOKUP($A173,'[1]4. Children with disabilities'!$B$8:$BG$226,'[1]4. Children with disabilities'!V$1,FALSE)-#REF!)</f>
        <v>#VALUE!</v>
      </c>
      <c r="M173" s="20" t="e" vm="1">
        <f>IF(VLOOKUP($A173,'[1]4. Children with disabilities'!$B$8:$BG$226,'[1]4. Children with disabilities'!W$1,FALSE)=#REF!,"",VLOOKUP($A173,'[1]4. Children with disabilities'!$B$8:$BG$226,'[1]4. Children with disabilities'!W$1,FALSE))</f>
        <v>#VALUE!</v>
      </c>
      <c r="N173" s="20" t="e" vm="1">
        <f>IF(VLOOKUP($A173,'[1]4. Children with disabilities'!$B$8:$BG$226,'[1]4. Children with disabilities'!X$1,FALSE)=E173,"",VLOOKUP($A173,'[1]4. Children with disabilities'!$B$8:$BG$226,'[1]4. Children with disabilities'!X$1,FALSE)-E173)</f>
        <v>#VALUE!</v>
      </c>
      <c r="O173" s="20" t="e" vm="1">
        <f>IF(VLOOKUP($A173,'[1]4. Children with disabilities'!$B$8:$BG$226,'[1]4. Children with disabilities'!Y$1,FALSE)=#REF!,"",VLOOKUP($A173,'[1]4. Children with disabilities'!$B$8:$BG$226,'[1]4. Children with disabilities'!Y$1,FALSE))</f>
        <v>#VALUE!</v>
      </c>
      <c r="P173" s="20" t="e" vm="1">
        <f>IF(VLOOKUP($A173,'[1]4. Children with disabilities'!$B$8:$BG$226,'[1]4. Children with disabilities'!Z$1,FALSE)=F173,"",VLOOKUP($A173,'[1]4. Children with disabilities'!$B$8:$BG$226,'[1]4. Children with disabilities'!Z$1,FALSE)-F173)</f>
        <v>#VALUE!</v>
      </c>
      <c r="Q173" s="20" t="e" vm="1">
        <f>IF(VLOOKUP($A173,'[1]4. Children with disabilities'!$B$8:$BG$226,'[1]4. Children with disabilities'!AA$1,FALSE)=G173,"",VLOOKUP($A173,'[1]4. Children with disabilities'!$B$8:$BG$226,'[1]4. Children with disabilities'!AA$1,FALSE))</f>
        <v>#VALUE!</v>
      </c>
      <c r="R173" s="7" t="e" vm="1">
        <f>IF(VLOOKUP($A173,'[1]4. Children with disabilities'!$B$8:$BG$226,'[1]4. Children with disabilities'!AB$1,FALSE)=H173,"",VLOOKUP($A173,'[1]4. Children with disabilities'!$B$8:$BG$226,'[1]4. Children with disabilities'!AB$1,FALSE))</f>
        <v>#VALUE!</v>
      </c>
      <c r="AA173" s="20"/>
      <c r="AB173" s="20"/>
      <c r="AC173" s="20"/>
      <c r="AD173" s="20"/>
    </row>
    <row r="174" spans="1:30" x14ac:dyDescent="0.3">
      <c r="A174" s="7" t="s">
        <v>170</v>
      </c>
      <c r="B174" s="7" t="s">
        <v>397</v>
      </c>
      <c r="C174" s="20" t="s">
        <v>5</v>
      </c>
      <c r="D174" s="7" t="s">
        <v>5</v>
      </c>
      <c r="E174" s="15" t="s">
        <v>5</v>
      </c>
      <c r="F174" s="17" t="s">
        <v>5</v>
      </c>
      <c r="G174" s="18" t="s">
        <v>5</v>
      </c>
      <c r="H174" s="19" t="s">
        <v>5</v>
      </c>
      <c r="J174" s="7" t="e" vm="1">
        <f>IF(VLOOKUP($A174,'[1]4. Children with disabilities'!$B$8:$BG$226,'[1]4. Children with disabilities'!T$1,FALSE)=C174,"",VLOOKUP($A174,'[1]4. Children with disabilities'!$B$8:$BG$226,'[1]4. Children with disabilities'!T$1,FALSE)-C174)</f>
        <v>#VALUE!</v>
      </c>
      <c r="K174" s="7" t="e" vm="1">
        <f>IF(VLOOKUP($A174,'[1]4. Children with disabilities'!$B$8:$BG$226,'[1]4. Children with disabilities'!U$1,FALSE)=D174,"",VLOOKUP($A174,'[1]4. Children with disabilities'!$B$8:$BG$226,'[1]4. Children with disabilities'!U$1,FALSE))</f>
        <v>#VALUE!</v>
      </c>
      <c r="L174" s="20" t="e" vm="1">
        <f>IF(VLOOKUP($A174,'[1]4. Children with disabilities'!$B$8:$BG$226,'[1]4. Children with disabilities'!V$1,FALSE)=#REF!,"",VLOOKUP($A174,'[1]4. Children with disabilities'!$B$8:$BG$226,'[1]4. Children with disabilities'!V$1,FALSE)-#REF!)</f>
        <v>#VALUE!</v>
      </c>
      <c r="M174" s="20" t="e" vm="1">
        <f>IF(VLOOKUP($A174,'[1]4. Children with disabilities'!$B$8:$BG$226,'[1]4. Children with disabilities'!W$1,FALSE)=#REF!,"",VLOOKUP($A174,'[1]4. Children with disabilities'!$B$8:$BG$226,'[1]4. Children with disabilities'!W$1,FALSE))</f>
        <v>#VALUE!</v>
      </c>
      <c r="N174" s="20" t="e" vm="1">
        <f>IF(VLOOKUP($A174,'[1]4. Children with disabilities'!$B$8:$BG$226,'[1]4. Children with disabilities'!X$1,FALSE)=E174,"",VLOOKUP($A174,'[1]4. Children with disabilities'!$B$8:$BG$226,'[1]4. Children with disabilities'!X$1,FALSE)-E174)</f>
        <v>#VALUE!</v>
      </c>
      <c r="O174" s="20" t="e" vm="1">
        <f>IF(VLOOKUP($A174,'[1]4. Children with disabilities'!$B$8:$BG$226,'[1]4. Children with disabilities'!Y$1,FALSE)=#REF!,"",VLOOKUP($A174,'[1]4. Children with disabilities'!$B$8:$BG$226,'[1]4. Children with disabilities'!Y$1,FALSE))</f>
        <v>#VALUE!</v>
      </c>
      <c r="P174" s="20" t="e" vm="1">
        <f>IF(VLOOKUP($A174,'[1]4. Children with disabilities'!$B$8:$BG$226,'[1]4. Children with disabilities'!Z$1,FALSE)=F174,"",VLOOKUP($A174,'[1]4. Children with disabilities'!$B$8:$BG$226,'[1]4. Children with disabilities'!Z$1,FALSE)-F174)</f>
        <v>#VALUE!</v>
      </c>
      <c r="Q174" s="20" t="e" vm="1">
        <f>IF(VLOOKUP($A174,'[1]4. Children with disabilities'!$B$8:$BG$226,'[1]4. Children with disabilities'!AA$1,FALSE)=G174,"",VLOOKUP($A174,'[1]4. Children with disabilities'!$B$8:$BG$226,'[1]4. Children with disabilities'!AA$1,FALSE))</f>
        <v>#VALUE!</v>
      </c>
      <c r="R174" s="7" t="e" vm="1">
        <f>IF(VLOOKUP($A174,'[1]4. Children with disabilities'!$B$8:$BG$226,'[1]4. Children with disabilities'!AB$1,FALSE)=H174,"",VLOOKUP($A174,'[1]4. Children with disabilities'!$B$8:$BG$226,'[1]4. Children with disabilities'!AB$1,FALSE))</f>
        <v>#VALUE!</v>
      </c>
      <c r="AA174" s="20"/>
      <c r="AB174" s="20"/>
      <c r="AC174" s="20"/>
      <c r="AD174" s="20"/>
    </row>
    <row r="175" spans="1:30" x14ac:dyDescent="0.3">
      <c r="A175" s="7" t="s">
        <v>157</v>
      </c>
      <c r="B175" s="7" t="s">
        <v>385</v>
      </c>
      <c r="C175" s="20" t="s">
        <v>5</v>
      </c>
      <c r="D175" s="7" t="s">
        <v>5</v>
      </c>
      <c r="E175" s="15" t="s">
        <v>5</v>
      </c>
      <c r="F175" s="17" t="s">
        <v>5</v>
      </c>
      <c r="G175" s="18" t="s">
        <v>5</v>
      </c>
      <c r="H175" s="19" t="s">
        <v>5</v>
      </c>
      <c r="J175" s="7" t="e" vm="1">
        <f>IF(VLOOKUP($A175,'[1]4. Children with disabilities'!$B$8:$BG$226,'[1]4. Children with disabilities'!T$1,FALSE)=C175,"",VLOOKUP($A175,'[1]4. Children with disabilities'!$B$8:$BG$226,'[1]4. Children with disabilities'!T$1,FALSE)-C175)</f>
        <v>#VALUE!</v>
      </c>
      <c r="K175" s="7" t="e" vm="1">
        <f>IF(VLOOKUP($A175,'[1]4. Children with disabilities'!$B$8:$BG$226,'[1]4. Children with disabilities'!U$1,FALSE)=D175,"",VLOOKUP($A175,'[1]4. Children with disabilities'!$B$8:$BG$226,'[1]4. Children with disabilities'!U$1,FALSE))</f>
        <v>#VALUE!</v>
      </c>
      <c r="L175" s="20" t="e" vm="1">
        <f>IF(VLOOKUP($A175,'[1]4. Children with disabilities'!$B$8:$BG$226,'[1]4. Children with disabilities'!V$1,FALSE)=#REF!,"",VLOOKUP($A175,'[1]4. Children with disabilities'!$B$8:$BG$226,'[1]4. Children with disabilities'!V$1,FALSE)-#REF!)</f>
        <v>#VALUE!</v>
      </c>
      <c r="M175" s="20" t="e" vm="1">
        <f>IF(VLOOKUP($A175,'[1]4. Children with disabilities'!$B$8:$BG$226,'[1]4. Children with disabilities'!W$1,FALSE)=#REF!,"",VLOOKUP($A175,'[1]4. Children with disabilities'!$B$8:$BG$226,'[1]4. Children with disabilities'!W$1,FALSE))</f>
        <v>#VALUE!</v>
      </c>
      <c r="N175" s="20" t="e" vm="1">
        <f>IF(VLOOKUP($A175,'[1]4. Children with disabilities'!$B$8:$BG$226,'[1]4. Children with disabilities'!X$1,FALSE)=E175,"",VLOOKUP($A175,'[1]4. Children with disabilities'!$B$8:$BG$226,'[1]4. Children with disabilities'!X$1,FALSE)-E175)</f>
        <v>#VALUE!</v>
      </c>
      <c r="O175" s="20" t="e" vm="1">
        <f>IF(VLOOKUP($A175,'[1]4. Children with disabilities'!$B$8:$BG$226,'[1]4. Children with disabilities'!Y$1,FALSE)=#REF!,"",VLOOKUP($A175,'[1]4. Children with disabilities'!$B$8:$BG$226,'[1]4. Children with disabilities'!Y$1,FALSE))</f>
        <v>#VALUE!</v>
      </c>
      <c r="P175" s="20" t="e" vm="1">
        <f>IF(VLOOKUP($A175,'[1]4. Children with disabilities'!$B$8:$BG$226,'[1]4. Children with disabilities'!Z$1,FALSE)=F175,"",VLOOKUP($A175,'[1]4. Children with disabilities'!$B$8:$BG$226,'[1]4. Children with disabilities'!Z$1,FALSE)-F175)</f>
        <v>#VALUE!</v>
      </c>
      <c r="Q175" s="20" t="e" vm="1">
        <f>IF(VLOOKUP($A175,'[1]4. Children with disabilities'!$B$8:$BG$226,'[1]4. Children with disabilities'!AA$1,FALSE)=G175,"",VLOOKUP($A175,'[1]4. Children with disabilities'!$B$8:$BG$226,'[1]4. Children with disabilities'!AA$1,FALSE))</f>
        <v>#VALUE!</v>
      </c>
      <c r="R175" s="7" t="e" vm="1">
        <f>IF(VLOOKUP($A175,'[1]4. Children with disabilities'!$B$8:$BG$226,'[1]4. Children with disabilities'!AB$1,FALSE)=H175,"",VLOOKUP($A175,'[1]4. Children with disabilities'!$B$8:$BG$226,'[1]4. Children with disabilities'!AB$1,FALSE))</f>
        <v>#VALUE!</v>
      </c>
      <c r="AA175" s="20"/>
      <c r="AB175" s="20"/>
      <c r="AC175" s="20"/>
      <c r="AD175" s="20"/>
    </row>
    <row r="176" spans="1:30" x14ac:dyDescent="0.3">
      <c r="A176" s="7" t="s">
        <v>176</v>
      </c>
      <c r="B176" s="7" t="s">
        <v>402</v>
      </c>
      <c r="C176" s="20">
        <v>860.78891303879982</v>
      </c>
      <c r="D176" s="7" t="s">
        <v>5</v>
      </c>
      <c r="E176" s="15">
        <v>2013</v>
      </c>
      <c r="F176" s="17" t="s">
        <v>442</v>
      </c>
      <c r="G176" s="18"/>
      <c r="H176" s="19" t="s">
        <v>555</v>
      </c>
      <c r="J176" s="7" t="e" vm="1">
        <f>IF(VLOOKUP($A176,'[1]4. Children with disabilities'!$B$8:$BG$226,'[1]4. Children with disabilities'!T$1,FALSE)=C176,"",VLOOKUP($A176,'[1]4. Children with disabilities'!$B$8:$BG$226,'[1]4. Children with disabilities'!T$1,FALSE)-C176)</f>
        <v>#VALUE!</v>
      </c>
      <c r="K176" s="7" t="e" vm="1">
        <f>IF(VLOOKUP($A176,'[1]4. Children with disabilities'!$B$8:$BG$226,'[1]4. Children with disabilities'!U$1,FALSE)=D176,"",VLOOKUP($A176,'[1]4. Children with disabilities'!$B$8:$BG$226,'[1]4. Children with disabilities'!U$1,FALSE))</f>
        <v>#VALUE!</v>
      </c>
      <c r="L176" s="20" t="e" vm="1">
        <f>IF(VLOOKUP($A176,'[1]4. Children with disabilities'!$B$8:$BG$226,'[1]4. Children with disabilities'!V$1,FALSE)=#REF!,"",VLOOKUP($A176,'[1]4. Children with disabilities'!$B$8:$BG$226,'[1]4. Children with disabilities'!V$1,FALSE)-#REF!)</f>
        <v>#VALUE!</v>
      </c>
      <c r="M176" s="20" t="e" vm="1">
        <f>IF(VLOOKUP($A176,'[1]4. Children with disabilities'!$B$8:$BG$226,'[1]4. Children with disabilities'!W$1,FALSE)=#REF!,"",VLOOKUP($A176,'[1]4. Children with disabilities'!$B$8:$BG$226,'[1]4. Children with disabilities'!W$1,FALSE))</f>
        <v>#VALUE!</v>
      </c>
      <c r="N176" s="20" t="e" vm="1">
        <f>IF(VLOOKUP($A176,'[1]4. Children with disabilities'!$B$8:$BG$226,'[1]4. Children with disabilities'!X$1,FALSE)=E176,"",VLOOKUP($A176,'[1]4. Children with disabilities'!$B$8:$BG$226,'[1]4. Children with disabilities'!X$1,FALSE)-E176)</f>
        <v>#VALUE!</v>
      </c>
      <c r="O176" s="20" t="e" vm="1">
        <f>IF(VLOOKUP($A176,'[1]4. Children with disabilities'!$B$8:$BG$226,'[1]4. Children with disabilities'!Y$1,FALSE)=#REF!,"",VLOOKUP($A176,'[1]4. Children with disabilities'!$B$8:$BG$226,'[1]4. Children with disabilities'!Y$1,FALSE))</f>
        <v>#VALUE!</v>
      </c>
      <c r="P176" s="20" t="e" vm="1">
        <f>IF(VLOOKUP($A176,'[1]4. Children with disabilities'!$B$8:$BG$226,'[1]4. Children with disabilities'!Z$1,FALSE)=F176,"",VLOOKUP($A176,'[1]4. Children with disabilities'!$B$8:$BG$226,'[1]4. Children with disabilities'!Z$1,FALSE)-F176)</f>
        <v>#VALUE!</v>
      </c>
      <c r="Q176" s="20" t="e" vm="1">
        <f>IF(VLOOKUP($A176,'[1]4. Children with disabilities'!$B$8:$BG$226,'[1]4. Children with disabilities'!AA$1,FALSE)=G176,"",VLOOKUP($A176,'[1]4. Children with disabilities'!$B$8:$BG$226,'[1]4. Children with disabilities'!AA$1,FALSE))</f>
        <v>#VALUE!</v>
      </c>
      <c r="R176" s="7" t="e" vm="1">
        <f>IF(VLOOKUP($A176,'[1]4. Children with disabilities'!$B$8:$BG$226,'[1]4. Children with disabilities'!AB$1,FALSE)=H176,"",VLOOKUP($A176,'[1]4. Children with disabilities'!$B$8:$BG$226,'[1]4. Children with disabilities'!AB$1,FALSE))</f>
        <v>#VALUE!</v>
      </c>
      <c r="AA176" s="20"/>
      <c r="AB176" s="20"/>
      <c r="AC176" s="20"/>
      <c r="AD176" s="20"/>
    </row>
    <row r="177" spans="1:30" x14ac:dyDescent="0.3">
      <c r="A177" s="7" t="s">
        <v>164</v>
      </c>
      <c r="B177" s="7" t="s">
        <v>392</v>
      </c>
      <c r="C177" s="40"/>
      <c r="E177" s="15"/>
      <c r="F177" s="17"/>
      <c r="G177" s="18"/>
      <c r="H177" s="19"/>
      <c r="J177" s="7" t="e" vm="1">
        <f>IF(VLOOKUP($A177,'[1]4. Children with disabilities'!$B$8:$BG$226,'[1]4. Children with disabilities'!T$1,FALSE)=C177,"",VLOOKUP($A177,'[1]4. Children with disabilities'!$B$8:$BG$226,'[1]4. Children with disabilities'!T$1,FALSE)-C177)</f>
        <v>#VALUE!</v>
      </c>
      <c r="K177" s="7" t="e" vm="1">
        <f>IF(VLOOKUP($A177,'[1]4. Children with disabilities'!$B$8:$BG$226,'[1]4. Children with disabilities'!U$1,FALSE)=D177,"",VLOOKUP($A177,'[1]4. Children with disabilities'!$B$8:$BG$226,'[1]4. Children with disabilities'!U$1,FALSE))</f>
        <v>#VALUE!</v>
      </c>
      <c r="L177" s="20" t="e" vm="1">
        <f>IF(VLOOKUP($A177,'[1]4. Children with disabilities'!$B$8:$BG$226,'[1]4. Children with disabilities'!V$1,FALSE)=#REF!,"",VLOOKUP($A177,'[1]4. Children with disabilities'!$B$8:$BG$226,'[1]4. Children with disabilities'!V$1,FALSE)-#REF!)</f>
        <v>#VALUE!</v>
      </c>
      <c r="M177" s="20" t="e" vm="1">
        <f>IF(VLOOKUP($A177,'[1]4. Children with disabilities'!$B$8:$BG$226,'[1]4. Children with disabilities'!W$1,FALSE)=#REF!,"",VLOOKUP($A177,'[1]4. Children with disabilities'!$B$8:$BG$226,'[1]4. Children with disabilities'!W$1,FALSE))</f>
        <v>#VALUE!</v>
      </c>
      <c r="N177" s="20" t="e" vm="1">
        <f>IF(VLOOKUP($A177,'[1]4. Children with disabilities'!$B$8:$BG$226,'[1]4. Children with disabilities'!X$1,FALSE)=E177,"",VLOOKUP($A177,'[1]4. Children with disabilities'!$B$8:$BG$226,'[1]4. Children with disabilities'!X$1,FALSE)-E177)</f>
        <v>#VALUE!</v>
      </c>
      <c r="O177" s="20" t="e" vm="1">
        <f>IF(VLOOKUP($A177,'[1]4. Children with disabilities'!$B$8:$BG$226,'[1]4. Children with disabilities'!Y$1,FALSE)=#REF!,"",VLOOKUP($A177,'[1]4. Children with disabilities'!$B$8:$BG$226,'[1]4. Children with disabilities'!Y$1,FALSE))</f>
        <v>#VALUE!</v>
      </c>
      <c r="P177" s="20" t="e" vm="1">
        <f>IF(VLOOKUP($A177,'[1]4. Children with disabilities'!$B$8:$BG$226,'[1]4. Children with disabilities'!Z$1,FALSE)=F177,"",VLOOKUP($A177,'[1]4. Children with disabilities'!$B$8:$BG$226,'[1]4. Children with disabilities'!Z$1,FALSE)-F177)</f>
        <v>#VALUE!</v>
      </c>
      <c r="Q177" s="20" t="e" vm="1">
        <f>IF(VLOOKUP($A177,'[1]4. Children with disabilities'!$B$8:$BG$226,'[1]4. Children with disabilities'!AA$1,FALSE)=G177,"",VLOOKUP($A177,'[1]4. Children with disabilities'!$B$8:$BG$226,'[1]4. Children with disabilities'!AA$1,FALSE))</f>
        <v>#VALUE!</v>
      </c>
      <c r="R177" s="7" t="e" vm="1">
        <f>IF(VLOOKUP($A177,'[1]4. Children with disabilities'!$B$8:$BG$226,'[1]4. Children with disabilities'!AB$1,FALSE)=H177,"",VLOOKUP($A177,'[1]4. Children with disabilities'!$B$8:$BG$226,'[1]4. Children with disabilities'!AB$1,FALSE))</f>
        <v>#VALUE!</v>
      </c>
      <c r="AA177" s="20"/>
      <c r="AB177" s="20"/>
      <c r="AC177" s="20"/>
      <c r="AD177" s="20"/>
    </row>
    <row r="178" spans="1:30" x14ac:dyDescent="0.3">
      <c r="A178" s="7" t="s">
        <v>165</v>
      </c>
      <c r="B178" s="7" t="s">
        <v>393</v>
      </c>
      <c r="C178" s="40"/>
      <c r="E178" s="15"/>
      <c r="F178" s="15"/>
      <c r="G178" s="16"/>
      <c r="H178" s="19"/>
      <c r="J178" s="7" t="e" vm="1">
        <f>IF(VLOOKUP($A178,'[1]4. Children with disabilities'!$B$8:$BG$226,'[1]4. Children with disabilities'!T$1,FALSE)=C178,"",VLOOKUP($A178,'[1]4. Children with disabilities'!$B$8:$BG$226,'[1]4. Children with disabilities'!T$1,FALSE)-C178)</f>
        <v>#VALUE!</v>
      </c>
      <c r="K178" s="7" t="e" vm="1">
        <f>IF(VLOOKUP($A178,'[1]4. Children with disabilities'!$B$8:$BG$226,'[1]4. Children with disabilities'!U$1,FALSE)=D178,"",VLOOKUP($A178,'[1]4. Children with disabilities'!$B$8:$BG$226,'[1]4. Children with disabilities'!U$1,FALSE))</f>
        <v>#VALUE!</v>
      </c>
      <c r="L178" s="20" t="e" vm="1">
        <f>IF(VLOOKUP($A178,'[1]4. Children with disabilities'!$B$8:$BG$226,'[1]4. Children with disabilities'!V$1,FALSE)=#REF!,"",VLOOKUP($A178,'[1]4. Children with disabilities'!$B$8:$BG$226,'[1]4. Children with disabilities'!V$1,FALSE)-#REF!)</f>
        <v>#VALUE!</v>
      </c>
      <c r="M178" s="20" t="e" vm="1">
        <f>IF(VLOOKUP($A178,'[1]4. Children with disabilities'!$B$8:$BG$226,'[1]4. Children with disabilities'!W$1,FALSE)=#REF!,"",VLOOKUP($A178,'[1]4. Children with disabilities'!$B$8:$BG$226,'[1]4. Children with disabilities'!W$1,FALSE))</f>
        <v>#VALUE!</v>
      </c>
      <c r="N178" s="20" t="e" vm="1">
        <f>IF(VLOOKUP($A178,'[1]4. Children with disabilities'!$B$8:$BG$226,'[1]4. Children with disabilities'!X$1,FALSE)=E178,"",VLOOKUP($A178,'[1]4. Children with disabilities'!$B$8:$BG$226,'[1]4. Children with disabilities'!X$1,FALSE)-E178)</f>
        <v>#VALUE!</v>
      </c>
      <c r="O178" s="20" t="e" vm="1">
        <f>IF(VLOOKUP($A178,'[1]4. Children with disabilities'!$B$8:$BG$226,'[1]4. Children with disabilities'!Y$1,FALSE)=#REF!,"",VLOOKUP($A178,'[1]4. Children with disabilities'!$B$8:$BG$226,'[1]4. Children with disabilities'!Y$1,FALSE))</f>
        <v>#VALUE!</v>
      </c>
      <c r="P178" s="20" t="e" vm="1">
        <f>IF(VLOOKUP($A178,'[1]4. Children with disabilities'!$B$8:$BG$226,'[1]4. Children with disabilities'!Z$1,FALSE)=F178,"",VLOOKUP($A178,'[1]4. Children with disabilities'!$B$8:$BG$226,'[1]4. Children with disabilities'!Z$1,FALSE)-F178)</f>
        <v>#VALUE!</v>
      </c>
      <c r="Q178" s="20" t="e" vm="1">
        <f>IF(VLOOKUP($A178,'[1]4. Children with disabilities'!$B$8:$BG$226,'[1]4. Children with disabilities'!AA$1,FALSE)=G178,"",VLOOKUP($A178,'[1]4. Children with disabilities'!$B$8:$BG$226,'[1]4. Children with disabilities'!AA$1,FALSE))</f>
        <v>#VALUE!</v>
      </c>
      <c r="R178" s="7" t="e" vm="1">
        <f>IF(VLOOKUP($A178,'[1]4. Children with disabilities'!$B$8:$BG$226,'[1]4. Children with disabilities'!AB$1,FALSE)=H178,"",VLOOKUP($A178,'[1]4. Children with disabilities'!$B$8:$BG$226,'[1]4. Children with disabilities'!AB$1,FALSE))</f>
        <v>#VALUE!</v>
      </c>
      <c r="AA178" s="20"/>
      <c r="AB178" s="20"/>
      <c r="AC178" s="20"/>
      <c r="AD178" s="20"/>
    </row>
    <row r="179" spans="1:30" x14ac:dyDescent="0.3">
      <c r="A179" s="7" t="s">
        <v>177</v>
      </c>
      <c r="B179" s="7" t="s">
        <v>403</v>
      </c>
      <c r="C179" s="40"/>
      <c r="E179" s="15"/>
      <c r="F179" s="15"/>
      <c r="G179" s="16"/>
      <c r="H179" s="19"/>
      <c r="J179" s="7" t="e" vm="1">
        <f>IF(VLOOKUP($A179,'[1]4. Children with disabilities'!$B$8:$BG$226,'[1]4. Children with disabilities'!T$1,FALSE)=C179,"",VLOOKUP($A179,'[1]4. Children with disabilities'!$B$8:$BG$226,'[1]4. Children with disabilities'!T$1,FALSE)-C179)</f>
        <v>#VALUE!</v>
      </c>
      <c r="K179" s="7" t="e" vm="1">
        <f>IF(VLOOKUP($A179,'[1]4. Children with disabilities'!$B$8:$BG$226,'[1]4. Children with disabilities'!U$1,FALSE)=D179,"",VLOOKUP($A179,'[1]4. Children with disabilities'!$B$8:$BG$226,'[1]4. Children with disabilities'!U$1,FALSE))</f>
        <v>#VALUE!</v>
      </c>
      <c r="L179" s="20" t="e" vm="1">
        <f>IF(VLOOKUP($A179,'[1]4. Children with disabilities'!$B$8:$BG$226,'[1]4. Children with disabilities'!V$1,FALSE)=#REF!,"",VLOOKUP($A179,'[1]4. Children with disabilities'!$B$8:$BG$226,'[1]4. Children with disabilities'!V$1,FALSE)-#REF!)</f>
        <v>#VALUE!</v>
      </c>
      <c r="M179" s="20" t="e" vm="1">
        <f>IF(VLOOKUP($A179,'[1]4. Children with disabilities'!$B$8:$BG$226,'[1]4. Children with disabilities'!W$1,FALSE)=#REF!,"",VLOOKUP($A179,'[1]4. Children with disabilities'!$B$8:$BG$226,'[1]4. Children with disabilities'!W$1,FALSE))</f>
        <v>#VALUE!</v>
      </c>
      <c r="N179" s="20" t="e" vm="1">
        <f>IF(VLOOKUP($A179,'[1]4. Children with disabilities'!$B$8:$BG$226,'[1]4. Children with disabilities'!X$1,FALSE)=E179,"",VLOOKUP($A179,'[1]4. Children with disabilities'!$B$8:$BG$226,'[1]4. Children with disabilities'!X$1,FALSE)-E179)</f>
        <v>#VALUE!</v>
      </c>
      <c r="O179" s="20" t="e" vm="1">
        <f>IF(VLOOKUP($A179,'[1]4. Children with disabilities'!$B$8:$BG$226,'[1]4. Children with disabilities'!Y$1,FALSE)=#REF!,"",VLOOKUP($A179,'[1]4. Children with disabilities'!$B$8:$BG$226,'[1]4. Children with disabilities'!Y$1,FALSE))</f>
        <v>#VALUE!</v>
      </c>
      <c r="P179" s="20" t="e" vm="1">
        <f>IF(VLOOKUP($A179,'[1]4. Children with disabilities'!$B$8:$BG$226,'[1]4. Children with disabilities'!Z$1,FALSE)=F179,"",VLOOKUP($A179,'[1]4. Children with disabilities'!$B$8:$BG$226,'[1]4. Children with disabilities'!Z$1,FALSE)-F179)</f>
        <v>#VALUE!</v>
      </c>
      <c r="Q179" s="20" t="e" vm="1">
        <f>IF(VLOOKUP($A179,'[1]4. Children with disabilities'!$B$8:$BG$226,'[1]4. Children with disabilities'!AA$1,FALSE)=G179,"",VLOOKUP($A179,'[1]4. Children with disabilities'!$B$8:$BG$226,'[1]4. Children with disabilities'!AA$1,FALSE))</f>
        <v>#VALUE!</v>
      </c>
      <c r="R179" s="7" t="e" vm="1">
        <f>IF(VLOOKUP($A179,'[1]4. Children with disabilities'!$B$8:$BG$226,'[1]4. Children with disabilities'!AB$1,FALSE)=H179,"",VLOOKUP($A179,'[1]4. Children with disabilities'!$B$8:$BG$226,'[1]4. Children with disabilities'!AB$1,FALSE))</f>
        <v>#VALUE!</v>
      </c>
      <c r="AA179" s="20"/>
      <c r="AB179" s="20"/>
      <c r="AC179" s="20"/>
      <c r="AD179" s="20"/>
    </row>
    <row r="180" spans="1:30" x14ac:dyDescent="0.3">
      <c r="A180" s="7" t="s">
        <v>65</v>
      </c>
      <c r="B180" s="7" t="s">
        <v>292</v>
      </c>
      <c r="C180" s="20">
        <v>343.4073947318272</v>
      </c>
      <c r="D180" s="7" t="s">
        <v>5</v>
      </c>
      <c r="E180" s="15">
        <v>2020</v>
      </c>
      <c r="F180" s="17" t="s">
        <v>442</v>
      </c>
      <c r="G180" s="18"/>
      <c r="H180" s="19" t="s">
        <v>488</v>
      </c>
      <c r="J180" s="7" t="e" vm="1">
        <f>IF(VLOOKUP($A180,'[1]4. Children with disabilities'!$B$8:$BG$226,'[1]4. Children with disabilities'!T$1,FALSE)=C180,"",VLOOKUP($A180,'[1]4. Children with disabilities'!$B$8:$BG$226,'[1]4. Children with disabilities'!T$1,FALSE)-C180)</f>
        <v>#VALUE!</v>
      </c>
      <c r="K180" s="7" t="e" vm="1">
        <f>IF(VLOOKUP($A180,'[1]4. Children with disabilities'!$B$8:$BG$226,'[1]4. Children with disabilities'!U$1,FALSE)=D180,"",VLOOKUP($A180,'[1]4. Children with disabilities'!$B$8:$BG$226,'[1]4. Children with disabilities'!U$1,FALSE))</f>
        <v>#VALUE!</v>
      </c>
      <c r="L180" s="20" t="e" vm="1">
        <f>IF(VLOOKUP($A180,'[1]4. Children with disabilities'!$B$8:$BG$226,'[1]4. Children with disabilities'!V$1,FALSE)=#REF!,"",VLOOKUP($A180,'[1]4. Children with disabilities'!$B$8:$BG$226,'[1]4. Children with disabilities'!V$1,FALSE)-#REF!)</f>
        <v>#VALUE!</v>
      </c>
      <c r="M180" s="20" t="e" vm="1">
        <f>IF(VLOOKUP($A180,'[1]4. Children with disabilities'!$B$8:$BG$226,'[1]4. Children with disabilities'!W$1,FALSE)=#REF!,"",VLOOKUP($A180,'[1]4. Children with disabilities'!$B$8:$BG$226,'[1]4. Children with disabilities'!W$1,FALSE))</f>
        <v>#VALUE!</v>
      </c>
      <c r="N180" s="20" t="e" vm="1">
        <f>IF(VLOOKUP($A180,'[1]4. Children with disabilities'!$B$8:$BG$226,'[1]4. Children with disabilities'!X$1,FALSE)=E180,"",VLOOKUP($A180,'[1]4. Children with disabilities'!$B$8:$BG$226,'[1]4. Children with disabilities'!X$1,FALSE)-E180)</f>
        <v>#VALUE!</v>
      </c>
      <c r="O180" s="20" t="e" vm="1">
        <f>IF(VLOOKUP($A180,'[1]4. Children with disabilities'!$B$8:$BG$226,'[1]4. Children with disabilities'!Y$1,FALSE)=#REF!,"",VLOOKUP($A180,'[1]4. Children with disabilities'!$B$8:$BG$226,'[1]4. Children with disabilities'!Y$1,FALSE))</f>
        <v>#VALUE!</v>
      </c>
      <c r="P180" s="20" t="e" vm="1">
        <f>IF(VLOOKUP($A180,'[1]4. Children with disabilities'!$B$8:$BG$226,'[1]4. Children with disabilities'!Z$1,FALSE)=F180,"",VLOOKUP($A180,'[1]4. Children with disabilities'!$B$8:$BG$226,'[1]4. Children with disabilities'!Z$1,FALSE)-F180)</f>
        <v>#VALUE!</v>
      </c>
      <c r="Q180" s="20" t="e" vm="1">
        <f>IF(VLOOKUP($A180,'[1]4. Children with disabilities'!$B$8:$BG$226,'[1]4. Children with disabilities'!AA$1,FALSE)=G180,"",VLOOKUP($A180,'[1]4. Children with disabilities'!$B$8:$BG$226,'[1]4. Children with disabilities'!AA$1,FALSE))</f>
        <v>#VALUE!</v>
      </c>
      <c r="R180" s="7" t="e" vm="1">
        <f>IF(VLOOKUP($A180,'[1]4. Children with disabilities'!$B$8:$BG$226,'[1]4. Children with disabilities'!AB$1,FALSE)=H180,"",VLOOKUP($A180,'[1]4. Children with disabilities'!$B$8:$BG$226,'[1]4. Children with disabilities'!AB$1,FALSE))</f>
        <v>#VALUE!</v>
      </c>
      <c r="AA180" s="20"/>
      <c r="AB180" s="20"/>
      <c r="AC180" s="20"/>
      <c r="AD180" s="20"/>
    </row>
    <row r="181" spans="1:30" x14ac:dyDescent="0.3">
      <c r="A181" s="7" t="s">
        <v>186</v>
      </c>
      <c r="B181" s="7" t="s">
        <v>389</v>
      </c>
      <c r="C181" s="40" t="s">
        <v>5</v>
      </c>
      <c r="D181" s="7" t="s">
        <v>5</v>
      </c>
      <c r="E181" s="15" t="s">
        <v>5</v>
      </c>
      <c r="F181" s="17" t="s">
        <v>5</v>
      </c>
      <c r="G181" s="18" t="s">
        <v>5</v>
      </c>
      <c r="H181" s="19" t="s">
        <v>5</v>
      </c>
      <c r="J181" s="7" t="e" vm="1">
        <f>IF(VLOOKUP($A181,'[1]4. Children with disabilities'!$B$8:$BG$226,'[1]4. Children with disabilities'!T$1,FALSE)=C181,"",VLOOKUP($A181,'[1]4. Children with disabilities'!$B$8:$BG$226,'[1]4. Children with disabilities'!T$1,FALSE)-C181)</f>
        <v>#VALUE!</v>
      </c>
      <c r="K181" s="7" t="e" vm="1">
        <f>IF(VLOOKUP($A181,'[1]4. Children with disabilities'!$B$8:$BG$226,'[1]4. Children with disabilities'!U$1,FALSE)=D181,"",VLOOKUP($A181,'[1]4. Children with disabilities'!$B$8:$BG$226,'[1]4. Children with disabilities'!U$1,FALSE))</f>
        <v>#VALUE!</v>
      </c>
      <c r="L181" s="20" t="e" vm="1">
        <f>IF(VLOOKUP($A181,'[1]4. Children with disabilities'!$B$8:$BG$226,'[1]4. Children with disabilities'!V$1,FALSE)=#REF!,"",VLOOKUP($A181,'[1]4. Children with disabilities'!$B$8:$BG$226,'[1]4. Children with disabilities'!V$1,FALSE)-#REF!)</f>
        <v>#VALUE!</v>
      </c>
      <c r="M181" s="20" t="e" vm="1">
        <f>IF(VLOOKUP($A181,'[1]4. Children with disabilities'!$B$8:$BG$226,'[1]4. Children with disabilities'!W$1,FALSE)=#REF!,"",VLOOKUP($A181,'[1]4. Children with disabilities'!$B$8:$BG$226,'[1]4. Children with disabilities'!W$1,FALSE))</f>
        <v>#VALUE!</v>
      </c>
      <c r="N181" s="20" t="e" vm="1">
        <f>IF(VLOOKUP($A181,'[1]4. Children with disabilities'!$B$8:$BG$226,'[1]4. Children with disabilities'!X$1,FALSE)=E181,"",VLOOKUP($A181,'[1]4. Children with disabilities'!$B$8:$BG$226,'[1]4. Children with disabilities'!X$1,FALSE)-E181)</f>
        <v>#VALUE!</v>
      </c>
      <c r="O181" s="20" t="e" vm="1">
        <f>IF(VLOOKUP($A181,'[1]4. Children with disabilities'!$B$8:$BG$226,'[1]4. Children with disabilities'!Y$1,FALSE)=#REF!,"",VLOOKUP($A181,'[1]4. Children with disabilities'!$B$8:$BG$226,'[1]4. Children with disabilities'!Y$1,FALSE))</f>
        <v>#VALUE!</v>
      </c>
      <c r="P181" s="20" t="e" vm="1">
        <f>IF(VLOOKUP($A181,'[1]4. Children with disabilities'!$B$8:$BG$226,'[1]4. Children with disabilities'!Z$1,FALSE)=F181,"",VLOOKUP($A181,'[1]4. Children with disabilities'!$B$8:$BG$226,'[1]4. Children with disabilities'!Z$1,FALSE)-F181)</f>
        <v>#VALUE!</v>
      </c>
      <c r="Q181" s="20" t="e" vm="1">
        <f>IF(VLOOKUP($A181,'[1]4. Children with disabilities'!$B$8:$BG$226,'[1]4. Children with disabilities'!AA$1,FALSE)=G181,"",VLOOKUP($A181,'[1]4. Children with disabilities'!$B$8:$BG$226,'[1]4. Children with disabilities'!AA$1,FALSE))</f>
        <v>#VALUE!</v>
      </c>
      <c r="R181" s="7" t="e" vm="1">
        <f>IF(VLOOKUP($A181,'[1]4. Children with disabilities'!$B$8:$BG$226,'[1]4. Children with disabilities'!AB$1,FALSE)=H181,"",VLOOKUP($A181,'[1]4. Children with disabilities'!$B$8:$BG$226,'[1]4. Children with disabilities'!AB$1,FALSE))</f>
        <v>#VALUE!</v>
      </c>
      <c r="AA181" s="20"/>
      <c r="AB181" s="20"/>
      <c r="AC181" s="20"/>
      <c r="AD181" s="20"/>
    </row>
    <row r="182" spans="1:30" x14ac:dyDescent="0.3">
      <c r="A182" s="7" t="s">
        <v>180</v>
      </c>
      <c r="B182" s="7" t="s">
        <v>405</v>
      </c>
      <c r="C182" s="20" t="s">
        <v>5</v>
      </c>
      <c r="D182" s="7" t="s">
        <v>5</v>
      </c>
      <c r="E182" s="15" t="s">
        <v>5</v>
      </c>
      <c r="F182" s="17" t="s">
        <v>5</v>
      </c>
      <c r="G182" s="18" t="s">
        <v>5</v>
      </c>
      <c r="H182" s="19" t="s">
        <v>5</v>
      </c>
      <c r="J182" s="7" t="e" vm="1">
        <f>IF(VLOOKUP($A182,'[1]4. Children with disabilities'!$B$8:$BG$226,'[1]4. Children with disabilities'!T$1,FALSE)=C182,"",VLOOKUP($A182,'[1]4. Children with disabilities'!$B$8:$BG$226,'[1]4. Children with disabilities'!T$1,FALSE)-C182)</f>
        <v>#VALUE!</v>
      </c>
      <c r="K182" s="7" t="e" vm="1">
        <f>IF(VLOOKUP($A182,'[1]4. Children with disabilities'!$B$8:$BG$226,'[1]4. Children with disabilities'!U$1,FALSE)=D182,"",VLOOKUP($A182,'[1]4. Children with disabilities'!$B$8:$BG$226,'[1]4. Children with disabilities'!U$1,FALSE))</f>
        <v>#VALUE!</v>
      </c>
      <c r="L182" s="20" t="e" vm="1">
        <f>IF(VLOOKUP($A182,'[1]4. Children with disabilities'!$B$8:$BG$226,'[1]4. Children with disabilities'!V$1,FALSE)=#REF!,"",VLOOKUP($A182,'[1]4. Children with disabilities'!$B$8:$BG$226,'[1]4. Children with disabilities'!V$1,FALSE)-#REF!)</f>
        <v>#VALUE!</v>
      </c>
      <c r="M182" s="20" t="e" vm="1">
        <f>IF(VLOOKUP($A182,'[1]4. Children with disabilities'!$B$8:$BG$226,'[1]4. Children with disabilities'!W$1,FALSE)=#REF!,"",VLOOKUP($A182,'[1]4. Children with disabilities'!$B$8:$BG$226,'[1]4. Children with disabilities'!W$1,FALSE))</f>
        <v>#VALUE!</v>
      </c>
      <c r="N182" s="20" t="e" vm="1">
        <f>IF(VLOOKUP($A182,'[1]4. Children with disabilities'!$B$8:$BG$226,'[1]4. Children with disabilities'!X$1,FALSE)=E182,"",VLOOKUP($A182,'[1]4. Children with disabilities'!$B$8:$BG$226,'[1]4. Children with disabilities'!X$1,FALSE)-E182)</f>
        <v>#VALUE!</v>
      </c>
      <c r="O182" s="20" t="e" vm="1">
        <f>IF(VLOOKUP($A182,'[1]4. Children with disabilities'!$B$8:$BG$226,'[1]4. Children with disabilities'!Y$1,FALSE)=#REF!,"",VLOOKUP($A182,'[1]4. Children with disabilities'!$B$8:$BG$226,'[1]4. Children with disabilities'!Y$1,FALSE))</f>
        <v>#VALUE!</v>
      </c>
      <c r="P182" s="20" t="e" vm="1">
        <f>IF(VLOOKUP($A182,'[1]4. Children with disabilities'!$B$8:$BG$226,'[1]4. Children with disabilities'!Z$1,FALSE)=F182,"",VLOOKUP($A182,'[1]4. Children with disabilities'!$B$8:$BG$226,'[1]4. Children with disabilities'!Z$1,FALSE)-F182)</f>
        <v>#VALUE!</v>
      </c>
      <c r="Q182" s="20" t="e" vm="1">
        <f>IF(VLOOKUP($A182,'[1]4. Children with disabilities'!$B$8:$BG$226,'[1]4. Children with disabilities'!AA$1,FALSE)=G182,"",VLOOKUP($A182,'[1]4. Children with disabilities'!$B$8:$BG$226,'[1]4. Children with disabilities'!AA$1,FALSE))</f>
        <v>#VALUE!</v>
      </c>
      <c r="R182" s="7" t="e" vm="1">
        <f>IF(VLOOKUP($A182,'[1]4. Children with disabilities'!$B$8:$BG$226,'[1]4. Children with disabilities'!AB$1,FALSE)=H182,"",VLOOKUP($A182,'[1]4. Children with disabilities'!$B$8:$BG$226,'[1]4. Children with disabilities'!AB$1,FALSE))</f>
        <v>#VALUE!</v>
      </c>
      <c r="AA182" s="20"/>
      <c r="AB182" s="20"/>
      <c r="AC182" s="20"/>
      <c r="AD182" s="20"/>
    </row>
    <row r="183" spans="1:30" x14ac:dyDescent="0.3">
      <c r="A183" s="7" t="s">
        <v>211</v>
      </c>
      <c r="B183" s="7" t="s">
        <v>416</v>
      </c>
      <c r="C183" s="20">
        <v>107.65359362513857</v>
      </c>
      <c r="D183" s="7" t="s">
        <v>5</v>
      </c>
      <c r="E183" s="17">
        <v>2021</v>
      </c>
      <c r="F183" s="17" t="s">
        <v>442</v>
      </c>
      <c r="G183" s="18"/>
      <c r="H183" s="19" t="s">
        <v>564</v>
      </c>
      <c r="J183" s="7" t="e" vm="1">
        <f>IF(VLOOKUP($A183,'[1]4. Children with disabilities'!$B$8:$BG$226,'[1]4. Children with disabilities'!T$1,FALSE)=C183,"",VLOOKUP($A183,'[1]4. Children with disabilities'!$B$8:$BG$226,'[1]4. Children with disabilities'!T$1,FALSE)-C183)</f>
        <v>#VALUE!</v>
      </c>
      <c r="K183" s="7" t="e" vm="1">
        <f>IF(VLOOKUP($A183,'[1]4. Children with disabilities'!$B$8:$BG$226,'[1]4. Children with disabilities'!U$1,FALSE)=D183,"",VLOOKUP($A183,'[1]4. Children with disabilities'!$B$8:$BG$226,'[1]4. Children with disabilities'!U$1,FALSE))</f>
        <v>#VALUE!</v>
      </c>
      <c r="L183" s="20" t="e" vm="1">
        <f>IF(VLOOKUP($A183,'[1]4. Children with disabilities'!$B$8:$BG$226,'[1]4. Children with disabilities'!V$1,FALSE)=#REF!,"",VLOOKUP($A183,'[1]4. Children with disabilities'!$B$8:$BG$226,'[1]4. Children with disabilities'!V$1,FALSE)-#REF!)</f>
        <v>#VALUE!</v>
      </c>
      <c r="M183" s="20" t="e" vm="1">
        <f>IF(VLOOKUP($A183,'[1]4. Children with disabilities'!$B$8:$BG$226,'[1]4. Children with disabilities'!W$1,FALSE)=#REF!,"",VLOOKUP($A183,'[1]4. Children with disabilities'!$B$8:$BG$226,'[1]4. Children with disabilities'!W$1,FALSE))</f>
        <v>#VALUE!</v>
      </c>
      <c r="N183" s="20" t="e" vm="1">
        <f>IF(VLOOKUP($A183,'[1]4. Children with disabilities'!$B$8:$BG$226,'[1]4. Children with disabilities'!X$1,FALSE)=E183,"",VLOOKUP($A183,'[1]4. Children with disabilities'!$B$8:$BG$226,'[1]4. Children with disabilities'!X$1,FALSE)-E183)</f>
        <v>#VALUE!</v>
      </c>
      <c r="O183" s="20" t="e" vm="1">
        <f>IF(VLOOKUP($A183,'[1]4. Children with disabilities'!$B$8:$BG$226,'[1]4. Children with disabilities'!Y$1,FALSE)=#REF!,"",VLOOKUP($A183,'[1]4. Children with disabilities'!$B$8:$BG$226,'[1]4. Children with disabilities'!Y$1,FALSE))</f>
        <v>#VALUE!</v>
      </c>
      <c r="P183" s="20" t="e" vm="1">
        <f>IF(VLOOKUP($A183,'[1]4. Children with disabilities'!$B$8:$BG$226,'[1]4. Children with disabilities'!Z$1,FALSE)=F183,"",VLOOKUP($A183,'[1]4. Children with disabilities'!$B$8:$BG$226,'[1]4. Children with disabilities'!Z$1,FALSE)-F183)</f>
        <v>#VALUE!</v>
      </c>
      <c r="Q183" s="20" t="e" vm="1">
        <f>IF(VLOOKUP($A183,'[1]4. Children with disabilities'!$B$8:$BG$226,'[1]4. Children with disabilities'!AA$1,FALSE)=G183,"",VLOOKUP($A183,'[1]4. Children with disabilities'!$B$8:$BG$226,'[1]4. Children with disabilities'!AA$1,FALSE))</f>
        <v>#VALUE!</v>
      </c>
      <c r="R183" s="7" t="e" vm="1">
        <f>IF(VLOOKUP($A183,'[1]4. Children with disabilities'!$B$8:$BG$226,'[1]4. Children with disabilities'!AB$1,FALSE)=H183,"",VLOOKUP($A183,'[1]4. Children with disabilities'!$B$8:$BG$226,'[1]4. Children with disabilities'!AB$1,FALSE))</f>
        <v>#VALUE!</v>
      </c>
      <c r="AA183" s="20"/>
      <c r="AB183" s="20"/>
      <c r="AC183" s="20"/>
      <c r="AD183" s="20"/>
    </row>
    <row r="184" spans="1:30" x14ac:dyDescent="0.3">
      <c r="A184" s="7" t="s">
        <v>41</v>
      </c>
      <c r="B184" s="7" t="s">
        <v>269</v>
      </c>
      <c r="C184" s="20" t="s">
        <v>5</v>
      </c>
      <c r="D184" s="7" t="s">
        <v>5</v>
      </c>
      <c r="E184" s="15" t="s">
        <v>5</v>
      </c>
      <c r="F184" s="17" t="s">
        <v>5</v>
      </c>
      <c r="G184" s="18" t="s">
        <v>5</v>
      </c>
      <c r="H184" s="19" t="s">
        <v>5</v>
      </c>
      <c r="J184" s="7" t="e" vm="1">
        <f>IF(VLOOKUP($A184,'[1]4. Children with disabilities'!$B$8:$BG$226,'[1]4. Children with disabilities'!T$1,FALSE)=C184,"",VLOOKUP($A184,'[1]4. Children with disabilities'!$B$8:$BG$226,'[1]4. Children with disabilities'!T$1,FALSE)-C184)</f>
        <v>#VALUE!</v>
      </c>
      <c r="K184" s="7" t="e" vm="1">
        <f>IF(VLOOKUP($A184,'[1]4. Children with disabilities'!$B$8:$BG$226,'[1]4. Children with disabilities'!U$1,FALSE)=D184,"",VLOOKUP($A184,'[1]4. Children with disabilities'!$B$8:$BG$226,'[1]4. Children with disabilities'!U$1,FALSE))</f>
        <v>#VALUE!</v>
      </c>
      <c r="L184" s="20" t="e" vm="1">
        <f>IF(VLOOKUP($A184,'[1]4. Children with disabilities'!$B$8:$BG$226,'[1]4. Children with disabilities'!V$1,FALSE)=#REF!,"",VLOOKUP($A184,'[1]4. Children with disabilities'!$B$8:$BG$226,'[1]4. Children with disabilities'!V$1,FALSE)-#REF!)</f>
        <v>#VALUE!</v>
      </c>
      <c r="M184" s="20" t="e" vm="1">
        <f>IF(VLOOKUP($A184,'[1]4. Children with disabilities'!$B$8:$BG$226,'[1]4. Children with disabilities'!W$1,FALSE)=#REF!,"",VLOOKUP($A184,'[1]4. Children with disabilities'!$B$8:$BG$226,'[1]4. Children with disabilities'!W$1,FALSE))</f>
        <v>#VALUE!</v>
      </c>
      <c r="N184" s="20" t="e" vm="1">
        <f>IF(VLOOKUP($A184,'[1]4. Children with disabilities'!$B$8:$BG$226,'[1]4. Children with disabilities'!X$1,FALSE)=E184,"",VLOOKUP($A184,'[1]4. Children with disabilities'!$B$8:$BG$226,'[1]4. Children with disabilities'!X$1,FALSE)-E184)</f>
        <v>#VALUE!</v>
      </c>
      <c r="O184" s="20" t="e" vm="1">
        <f>IF(VLOOKUP($A184,'[1]4. Children with disabilities'!$B$8:$BG$226,'[1]4. Children with disabilities'!Y$1,FALSE)=#REF!,"",VLOOKUP($A184,'[1]4. Children with disabilities'!$B$8:$BG$226,'[1]4. Children with disabilities'!Y$1,FALSE))</f>
        <v>#VALUE!</v>
      </c>
      <c r="P184" s="20" t="e" vm="1">
        <f>IF(VLOOKUP($A184,'[1]4. Children with disabilities'!$B$8:$BG$226,'[1]4. Children with disabilities'!Z$1,FALSE)=F184,"",VLOOKUP($A184,'[1]4. Children with disabilities'!$B$8:$BG$226,'[1]4. Children with disabilities'!Z$1,FALSE)-F184)</f>
        <v>#VALUE!</v>
      </c>
      <c r="Q184" s="20" t="e" vm="1">
        <f>IF(VLOOKUP($A184,'[1]4. Children with disabilities'!$B$8:$BG$226,'[1]4. Children with disabilities'!AA$1,FALSE)=G184,"",VLOOKUP($A184,'[1]4. Children with disabilities'!$B$8:$BG$226,'[1]4. Children with disabilities'!AA$1,FALSE))</f>
        <v>#VALUE!</v>
      </c>
      <c r="R184" s="7" t="e" vm="1">
        <f>IF(VLOOKUP($A184,'[1]4. Children with disabilities'!$B$8:$BG$226,'[1]4. Children with disabilities'!AB$1,FALSE)=H184,"",VLOOKUP($A184,'[1]4. Children with disabilities'!$B$8:$BG$226,'[1]4. Children with disabilities'!AB$1,FALSE))</f>
        <v>#VALUE!</v>
      </c>
      <c r="AA184" s="20"/>
      <c r="AB184" s="20"/>
      <c r="AC184" s="20"/>
      <c r="AD184" s="20"/>
    </row>
    <row r="185" spans="1:30" x14ac:dyDescent="0.3">
      <c r="A185" s="7" t="s">
        <v>184</v>
      </c>
      <c r="B185" s="7" t="s">
        <v>410</v>
      </c>
      <c r="C185" s="20">
        <v>120.41135578631118</v>
      </c>
      <c r="D185" s="7" t="s">
        <v>15</v>
      </c>
      <c r="E185" s="15">
        <v>2015</v>
      </c>
      <c r="F185" s="17" t="s">
        <v>459</v>
      </c>
      <c r="G185" s="18" t="s">
        <v>460</v>
      </c>
      <c r="H185" s="19" t="s">
        <v>559</v>
      </c>
      <c r="J185" s="7" t="e" vm="1">
        <f>IF(VLOOKUP($A185,'[1]4. Children with disabilities'!$B$8:$BG$226,'[1]4. Children with disabilities'!T$1,FALSE)=C185,"",VLOOKUP($A185,'[1]4. Children with disabilities'!$B$8:$BG$226,'[1]4. Children with disabilities'!T$1,FALSE)-C185)</f>
        <v>#VALUE!</v>
      </c>
      <c r="K185" s="7" t="e" vm="1">
        <f>IF(VLOOKUP($A185,'[1]4. Children with disabilities'!$B$8:$BG$226,'[1]4. Children with disabilities'!U$1,FALSE)=D185,"",VLOOKUP($A185,'[1]4. Children with disabilities'!$B$8:$BG$226,'[1]4. Children with disabilities'!U$1,FALSE))</f>
        <v>#VALUE!</v>
      </c>
      <c r="L185" s="20" t="e" vm="1">
        <f>IF(VLOOKUP($A185,'[1]4. Children with disabilities'!$B$8:$BG$226,'[1]4. Children with disabilities'!V$1,FALSE)=#REF!,"",VLOOKUP($A185,'[1]4. Children with disabilities'!$B$8:$BG$226,'[1]4. Children with disabilities'!V$1,FALSE)-#REF!)</f>
        <v>#VALUE!</v>
      </c>
      <c r="M185" s="20" t="e" vm="1">
        <f>IF(VLOOKUP($A185,'[1]4. Children with disabilities'!$B$8:$BG$226,'[1]4. Children with disabilities'!W$1,FALSE)=#REF!,"",VLOOKUP($A185,'[1]4. Children with disabilities'!$B$8:$BG$226,'[1]4. Children with disabilities'!W$1,FALSE))</f>
        <v>#VALUE!</v>
      </c>
      <c r="N185" s="20" t="e" vm="1">
        <f>IF(VLOOKUP($A185,'[1]4. Children with disabilities'!$B$8:$BG$226,'[1]4. Children with disabilities'!X$1,FALSE)=E185,"",VLOOKUP($A185,'[1]4. Children with disabilities'!$B$8:$BG$226,'[1]4. Children with disabilities'!X$1,FALSE)-E185)</f>
        <v>#VALUE!</v>
      </c>
      <c r="O185" s="20" t="e" vm="1">
        <f>IF(VLOOKUP($A185,'[1]4. Children with disabilities'!$B$8:$BG$226,'[1]4. Children with disabilities'!Y$1,FALSE)=#REF!,"",VLOOKUP($A185,'[1]4. Children with disabilities'!$B$8:$BG$226,'[1]4. Children with disabilities'!Y$1,FALSE))</f>
        <v>#VALUE!</v>
      </c>
      <c r="P185" s="20" t="e" vm="1">
        <f>IF(VLOOKUP($A185,'[1]4. Children with disabilities'!$B$8:$BG$226,'[1]4. Children with disabilities'!Z$1,FALSE)=F185,"",VLOOKUP($A185,'[1]4. Children with disabilities'!$B$8:$BG$226,'[1]4. Children with disabilities'!Z$1,FALSE)-F185)</f>
        <v>#VALUE!</v>
      </c>
      <c r="Q185" s="20" t="e" vm="1">
        <f>IF(VLOOKUP($A185,'[1]4. Children with disabilities'!$B$8:$BG$226,'[1]4. Children with disabilities'!AA$1,FALSE)=G185,"",VLOOKUP($A185,'[1]4. Children with disabilities'!$B$8:$BG$226,'[1]4. Children with disabilities'!AA$1,FALSE))</f>
        <v>#VALUE!</v>
      </c>
      <c r="R185" s="7" t="e" vm="1">
        <f>IF(VLOOKUP($A185,'[1]4. Children with disabilities'!$B$8:$BG$226,'[1]4. Children with disabilities'!AB$1,FALSE)=H185,"",VLOOKUP($A185,'[1]4. Children with disabilities'!$B$8:$BG$226,'[1]4. Children with disabilities'!AB$1,FALSE))</f>
        <v>#VALUE!</v>
      </c>
      <c r="AA185" s="20"/>
      <c r="AB185" s="20"/>
      <c r="AC185" s="20"/>
      <c r="AD185" s="20"/>
    </row>
    <row r="186" spans="1:30" x14ac:dyDescent="0.3">
      <c r="A186" s="7" t="s">
        <v>182</v>
      </c>
      <c r="B186" s="7" t="s">
        <v>408</v>
      </c>
      <c r="C186" s="20">
        <v>188.58563910624349</v>
      </c>
      <c r="D186" s="7" t="s">
        <v>5</v>
      </c>
      <c r="E186" s="15">
        <v>2019</v>
      </c>
      <c r="F186" s="17" t="s">
        <v>442</v>
      </c>
      <c r="G186" s="18"/>
      <c r="H186" s="19" t="s">
        <v>557</v>
      </c>
      <c r="J186" s="7" t="e" vm="1">
        <f>IF(VLOOKUP($A186,'[1]4. Children with disabilities'!$B$8:$BG$226,'[1]4. Children with disabilities'!T$1,FALSE)=C186,"",VLOOKUP($A186,'[1]4. Children with disabilities'!$B$8:$BG$226,'[1]4. Children with disabilities'!T$1,FALSE)-C186)</f>
        <v>#VALUE!</v>
      </c>
      <c r="K186" s="7" t="e" vm="1">
        <f>IF(VLOOKUP($A186,'[1]4. Children with disabilities'!$B$8:$BG$226,'[1]4. Children with disabilities'!U$1,FALSE)=D186,"",VLOOKUP($A186,'[1]4. Children with disabilities'!$B$8:$BG$226,'[1]4. Children with disabilities'!U$1,FALSE))</f>
        <v>#VALUE!</v>
      </c>
      <c r="L186" s="20" t="e" vm="1">
        <f>IF(VLOOKUP($A186,'[1]4. Children with disabilities'!$B$8:$BG$226,'[1]4. Children with disabilities'!V$1,FALSE)=#REF!,"",VLOOKUP($A186,'[1]4. Children with disabilities'!$B$8:$BG$226,'[1]4. Children with disabilities'!V$1,FALSE)-#REF!)</f>
        <v>#VALUE!</v>
      </c>
      <c r="M186" s="20" t="e" vm="1">
        <f>IF(VLOOKUP($A186,'[1]4. Children with disabilities'!$B$8:$BG$226,'[1]4. Children with disabilities'!W$1,FALSE)=#REF!,"",VLOOKUP($A186,'[1]4. Children with disabilities'!$B$8:$BG$226,'[1]4. Children with disabilities'!W$1,FALSE))</f>
        <v>#VALUE!</v>
      </c>
      <c r="N186" s="20" t="e" vm="1">
        <f>IF(VLOOKUP($A186,'[1]4. Children with disabilities'!$B$8:$BG$226,'[1]4. Children with disabilities'!X$1,FALSE)=E186,"",VLOOKUP($A186,'[1]4. Children with disabilities'!$B$8:$BG$226,'[1]4. Children with disabilities'!X$1,FALSE)-E186)</f>
        <v>#VALUE!</v>
      </c>
      <c r="O186" s="20" t="e" vm="1">
        <f>IF(VLOOKUP($A186,'[1]4. Children with disabilities'!$B$8:$BG$226,'[1]4. Children with disabilities'!Y$1,FALSE)=#REF!,"",VLOOKUP($A186,'[1]4. Children with disabilities'!$B$8:$BG$226,'[1]4. Children with disabilities'!Y$1,FALSE))</f>
        <v>#VALUE!</v>
      </c>
      <c r="P186" s="20" t="e" vm="1">
        <f>IF(VLOOKUP($A186,'[1]4. Children with disabilities'!$B$8:$BG$226,'[1]4. Children with disabilities'!Z$1,FALSE)=F186,"",VLOOKUP($A186,'[1]4. Children with disabilities'!$B$8:$BG$226,'[1]4. Children with disabilities'!Z$1,FALSE)-F186)</f>
        <v>#VALUE!</v>
      </c>
      <c r="Q186" s="20" t="e" vm="1">
        <f>IF(VLOOKUP($A186,'[1]4. Children with disabilities'!$B$8:$BG$226,'[1]4. Children with disabilities'!AA$1,FALSE)=G186,"",VLOOKUP($A186,'[1]4. Children with disabilities'!$B$8:$BG$226,'[1]4. Children with disabilities'!AA$1,FALSE))</f>
        <v>#VALUE!</v>
      </c>
      <c r="R186" s="7" t="e" vm="1">
        <f>IF(VLOOKUP($A186,'[1]4. Children with disabilities'!$B$8:$BG$226,'[1]4. Children with disabilities'!AB$1,FALSE)=H186,"",VLOOKUP($A186,'[1]4. Children with disabilities'!$B$8:$BG$226,'[1]4. Children with disabilities'!AB$1,FALSE))</f>
        <v>#VALUE!</v>
      </c>
      <c r="AA186" s="20"/>
      <c r="AB186" s="20"/>
      <c r="AC186" s="20"/>
      <c r="AD186" s="20"/>
    </row>
    <row r="187" spans="1:30" x14ac:dyDescent="0.3">
      <c r="A187" s="7" t="s">
        <v>181</v>
      </c>
      <c r="B187" s="7" t="s">
        <v>406</v>
      </c>
      <c r="C187" s="20">
        <v>200.12963082396621</v>
      </c>
      <c r="D187" s="7" t="s">
        <v>5</v>
      </c>
      <c r="E187" s="15">
        <v>2020</v>
      </c>
      <c r="F187" s="17" t="s">
        <v>442</v>
      </c>
      <c r="G187" s="18"/>
      <c r="H187" s="19" t="s">
        <v>556</v>
      </c>
      <c r="J187" s="7" t="e" vm="1">
        <f>IF(VLOOKUP($A187,'[1]4. Children with disabilities'!$B$8:$BG$226,'[1]4. Children with disabilities'!T$1,FALSE)=C187,"",VLOOKUP($A187,'[1]4. Children with disabilities'!$B$8:$BG$226,'[1]4. Children with disabilities'!T$1,FALSE)-C187)</f>
        <v>#VALUE!</v>
      </c>
      <c r="K187" s="7" t="e" vm="1">
        <f>IF(VLOOKUP($A187,'[1]4. Children with disabilities'!$B$8:$BG$226,'[1]4. Children with disabilities'!U$1,FALSE)=D187,"",VLOOKUP($A187,'[1]4. Children with disabilities'!$B$8:$BG$226,'[1]4. Children with disabilities'!U$1,FALSE))</f>
        <v>#VALUE!</v>
      </c>
      <c r="L187" s="20" t="e" vm="1">
        <f>IF(VLOOKUP($A187,'[1]4. Children with disabilities'!$B$8:$BG$226,'[1]4. Children with disabilities'!V$1,FALSE)=#REF!,"",VLOOKUP($A187,'[1]4. Children with disabilities'!$B$8:$BG$226,'[1]4. Children with disabilities'!V$1,FALSE)-#REF!)</f>
        <v>#VALUE!</v>
      </c>
      <c r="M187" s="20" t="e" vm="1">
        <f>IF(VLOOKUP($A187,'[1]4. Children with disabilities'!$B$8:$BG$226,'[1]4. Children with disabilities'!W$1,FALSE)=#REF!,"",VLOOKUP($A187,'[1]4. Children with disabilities'!$B$8:$BG$226,'[1]4. Children with disabilities'!W$1,FALSE))</f>
        <v>#VALUE!</v>
      </c>
      <c r="N187" s="20" t="e" vm="1">
        <f>IF(VLOOKUP($A187,'[1]4. Children with disabilities'!$B$8:$BG$226,'[1]4. Children with disabilities'!X$1,FALSE)=E187,"",VLOOKUP($A187,'[1]4. Children with disabilities'!$B$8:$BG$226,'[1]4. Children with disabilities'!X$1,FALSE)-E187)</f>
        <v>#VALUE!</v>
      </c>
      <c r="O187" s="20" t="e" vm="1">
        <f>IF(VLOOKUP($A187,'[1]4. Children with disabilities'!$B$8:$BG$226,'[1]4. Children with disabilities'!Y$1,FALSE)=#REF!,"",VLOOKUP($A187,'[1]4. Children with disabilities'!$B$8:$BG$226,'[1]4. Children with disabilities'!Y$1,FALSE))</f>
        <v>#VALUE!</v>
      </c>
      <c r="P187" s="20" t="e" vm="1">
        <f>IF(VLOOKUP($A187,'[1]4. Children with disabilities'!$B$8:$BG$226,'[1]4. Children with disabilities'!Z$1,FALSE)=F187,"",VLOOKUP($A187,'[1]4. Children with disabilities'!$B$8:$BG$226,'[1]4. Children with disabilities'!Z$1,FALSE)-F187)</f>
        <v>#VALUE!</v>
      </c>
      <c r="Q187" s="20" t="e" vm="1">
        <f>IF(VLOOKUP($A187,'[1]4. Children with disabilities'!$B$8:$BG$226,'[1]4. Children with disabilities'!AA$1,FALSE)=G187,"",VLOOKUP($A187,'[1]4. Children with disabilities'!$B$8:$BG$226,'[1]4. Children with disabilities'!AA$1,FALSE))</f>
        <v>#VALUE!</v>
      </c>
      <c r="R187" s="7" t="e" vm="1">
        <f>IF(VLOOKUP($A187,'[1]4. Children with disabilities'!$B$8:$BG$226,'[1]4. Children with disabilities'!AB$1,FALSE)=H187,"",VLOOKUP($A187,'[1]4. Children with disabilities'!$B$8:$BG$226,'[1]4. Children with disabilities'!AB$1,FALSE))</f>
        <v>#VALUE!</v>
      </c>
      <c r="AA187" s="20"/>
      <c r="AB187" s="20"/>
      <c r="AC187" s="20"/>
      <c r="AD187" s="20"/>
    </row>
    <row r="188" spans="1:30" x14ac:dyDescent="0.3">
      <c r="A188" s="7" t="s">
        <v>205</v>
      </c>
      <c r="B188" s="7" t="s">
        <v>435</v>
      </c>
      <c r="C188" s="40" t="s">
        <v>5</v>
      </c>
      <c r="D188" s="7" t="s">
        <v>5</v>
      </c>
      <c r="E188" s="17" t="s">
        <v>5</v>
      </c>
      <c r="F188" s="17" t="s">
        <v>5</v>
      </c>
      <c r="G188" s="18" t="s">
        <v>5</v>
      </c>
      <c r="H188" s="19" t="s">
        <v>5</v>
      </c>
      <c r="J188" s="7" t="e" vm="1">
        <f>IF(VLOOKUP($A188,'[1]4. Children with disabilities'!$B$8:$BG$226,'[1]4. Children with disabilities'!T$1,FALSE)=C188,"",VLOOKUP($A188,'[1]4. Children with disabilities'!$B$8:$BG$226,'[1]4. Children with disabilities'!T$1,FALSE)-C188)</f>
        <v>#VALUE!</v>
      </c>
      <c r="K188" s="7" t="e" vm="1">
        <f>IF(VLOOKUP($A188,'[1]4. Children with disabilities'!$B$8:$BG$226,'[1]4. Children with disabilities'!U$1,FALSE)=D188,"",VLOOKUP($A188,'[1]4. Children with disabilities'!$B$8:$BG$226,'[1]4. Children with disabilities'!U$1,FALSE))</f>
        <v>#VALUE!</v>
      </c>
      <c r="L188" s="20" t="e" vm="1">
        <f>IF(VLOOKUP($A188,'[1]4. Children with disabilities'!$B$8:$BG$226,'[1]4. Children with disabilities'!V$1,FALSE)=#REF!,"",VLOOKUP($A188,'[1]4. Children with disabilities'!$B$8:$BG$226,'[1]4. Children with disabilities'!V$1,FALSE)-#REF!)</f>
        <v>#VALUE!</v>
      </c>
      <c r="M188" s="20" t="e" vm="1">
        <f>IF(VLOOKUP($A188,'[1]4. Children with disabilities'!$B$8:$BG$226,'[1]4. Children with disabilities'!W$1,FALSE)=#REF!,"",VLOOKUP($A188,'[1]4. Children with disabilities'!$B$8:$BG$226,'[1]4. Children with disabilities'!W$1,FALSE))</f>
        <v>#VALUE!</v>
      </c>
      <c r="N188" s="20" t="e" vm="1">
        <f>IF(VLOOKUP($A188,'[1]4. Children with disabilities'!$B$8:$BG$226,'[1]4. Children with disabilities'!X$1,FALSE)=E188,"",VLOOKUP($A188,'[1]4. Children with disabilities'!$B$8:$BG$226,'[1]4. Children with disabilities'!X$1,FALSE)-E188)</f>
        <v>#VALUE!</v>
      </c>
      <c r="O188" s="20" t="e" vm="1">
        <f>IF(VLOOKUP($A188,'[1]4. Children with disabilities'!$B$8:$BG$226,'[1]4. Children with disabilities'!Y$1,FALSE)=#REF!,"",VLOOKUP($A188,'[1]4. Children with disabilities'!$B$8:$BG$226,'[1]4. Children with disabilities'!Y$1,FALSE))</f>
        <v>#VALUE!</v>
      </c>
      <c r="P188" s="20" t="e" vm="1">
        <f>IF(VLOOKUP($A188,'[1]4. Children with disabilities'!$B$8:$BG$226,'[1]4. Children with disabilities'!Z$1,FALSE)=F188,"",VLOOKUP($A188,'[1]4. Children with disabilities'!$B$8:$BG$226,'[1]4. Children with disabilities'!Z$1,FALSE)-F188)</f>
        <v>#VALUE!</v>
      </c>
      <c r="Q188" s="20" t="e" vm="1">
        <f>IF(VLOOKUP($A188,'[1]4. Children with disabilities'!$B$8:$BG$226,'[1]4. Children with disabilities'!AA$1,FALSE)=G188,"",VLOOKUP($A188,'[1]4. Children with disabilities'!$B$8:$BG$226,'[1]4. Children with disabilities'!AA$1,FALSE))</f>
        <v>#VALUE!</v>
      </c>
      <c r="R188" s="7" t="e" vm="1">
        <f>IF(VLOOKUP($A188,'[1]4. Children with disabilities'!$B$8:$BG$226,'[1]4. Children with disabilities'!AB$1,FALSE)=H188,"",VLOOKUP($A188,'[1]4. Children with disabilities'!$B$8:$BG$226,'[1]4. Children with disabilities'!AB$1,FALSE))</f>
        <v>#VALUE!</v>
      </c>
      <c r="AA188" s="20"/>
      <c r="AB188" s="20"/>
      <c r="AC188" s="20"/>
      <c r="AD188" s="20"/>
    </row>
    <row r="189" spans="1:30" x14ac:dyDescent="0.3">
      <c r="A189" s="7" t="s">
        <v>189</v>
      </c>
      <c r="B189" s="7" t="s">
        <v>415</v>
      </c>
      <c r="C189" s="20">
        <v>241.18245889171124</v>
      </c>
      <c r="D189" s="7" t="s">
        <v>5</v>
      </c>
      <c r="E189" s="15">
        <v>2019</v>
      </c>
      <c r="F189" s="15" t="s">
        <v>442</v>
      </c>
      <c r="G189" s="18"/>
      <c r="H189" s="19" t="s">
        <v>563</v>
      </c>
      <c r="J189" s="7" t="e" vm="1">
        <f>IF(VLOOKUP($A189,'[1]4. Children with disabilities'!$B$8:$BG$226,'[1]4. Children with disabilities'!T$1,FALSE)=C189,"",VLOOKUP($A189,'[1]4. Children with disabilities'!$B$8:$BG$226,'[1]4. Children with disabilities'!T$1,FALSE)-C189)</f>
        <v>#VALUE!</v>
      </c>
      <c r="K189" s="7" t="e" vm="1">
        <f>IF(VLOOKUP($A189,'[1]4. Children with disabilities'!$B$8:$BG$226,'[1]4. Children with disabilities'!U$1,FALSE)=D189,"",VLOOKUP($A189,'[1]4. Children with disabilities'!$B$8:$BG$226,'[1]4. Children with disabilities'!U$1,FALSE))</f>
        <v>#VALUE!</v>
      </c>
      <c r="L189" s="20" t="e" vm="1">
        <f>IF(VLOOKUP($A189,'[1]4. Children with disabilities'!$B$8:$BG$226,'[1]4. Children with disabilities'!V$1,FALSE)=#REF!,"",VLOOKUP($A189,'[1]4. Children with disabilities'!$B$8:$BG$226,'[1]4. Children with disabilities'!V$1,FALSE)-#REF!)</f>
        <v>#VALUE!</v>
      </c>
      <c r="M189" s="20" t="e" vm="1">
        <f>IF(VLOOKUP($A189,'[1]4. Children with disabilities'!$B$8:$BG$226,'[1]4. Children with disabilities'!W$1,FALSE)=#REF!,"",VLOOKUP($A189,'[1]4. Children with disabilities'!$B$8:$BG$226,'[1]4. Children with disabilities'!W$1,FALSE))</f>
        <v>#VALUE!</v>
      </c>
      <c r="N189" s="20" t="e" vm="1">
        <f>IF(VLOOKUP($A189,'[1]4. Children with disabilities'!$B$8:$BG$226,'[1]4. Children with disabilities'!X$1,FALSE)=E189,"",VLOOKUP($A189,'[1]4. Children with disabilities'!$B$8:$BG$226,'[1]4. Children with disabilities'!X$1,FALSE)-E189)</f>
        <v>#VALUE!</v>
      </c>
      <c r="O189" s="20" t="e" vm="1">
        <f>IF(VLOOKUP($A189,'[1]4. Children with disabilities'!$B$8:$BG$226,'[1]4. Children with disabilities'!Y$1,FALSE)=#REF!,"",VLOOKUP($A189,'[1]4. Children with disabilities'!$B$8:$BG$226,'[1]4. Children with disabilities'!Y$1,FALSE))</f>
        <v>#VALUE!</v>
      </c>
      <c r="P189" s="20" t="e" vm="1">
        <f>IF(VLOOKUP($A189,'[1]4. Children with disabilities'!$B$8:$BG$226,'[1]4. Children with disabilities'!Z$1,FALSE)=F189,"",VLOOKUP($A189,'[1]4. Children with disabilities'!$B$8:$BG$226,'[1]4. Children with disabilities'!Z$1,FALSE)-F189)</f>
        <v>#VALUE!</v>
      </c>
      <c r="Q189" s="20" t="e" vm="1">
        <f>IF(VLOOKUP($A189,'[1]4. Children with disabilities'!$B$8:$BG$226,'[1]4. Children with disabilities'!AA$1,FALSE)=G189,"",VLOOKUP($A189,'[1]4. Children with disabilities'!$B$8:$BG$226,'[1]4. Children with disabilities'!AA$1,FALSE))</f>
        <v>#VALUE!</v>
      </c>
      <c r="R189" s="7" t="e" vm="1">
        <f>IF(VLOOKUP($A189,'[1]4. Children with disabilities'!$B$8:$BG$226,'[1]4. Children with disabilities'!AB$1,FALSE)=H189,"",VLOOKUP($A189,'[1]4. Children with disabilities'!$B$8:$BG$226,'[1]4. Children with disabilities'!AB$1,FALSE))</f>
        <v>#VALUE!</v>
      </c>
      <c r="AA189" s="20"/>
      <c r="AB189" s="20"/>
      <c r="AC189" s="20"/>
      <c r="AD189" s="20"/>
    </row>
    <row r="190" spans="1:30" x14ac:dyDescent="0.3">
      <c r="A190" s="7" t="s">
        <v>183</v>
      </c>
      <c r="B190" s="7" t="s">
        <v>409</v>
      </c>
      <c r="C190" s="20">
        <v>255.48499359950372</v>
      </c>
      <c r="D190" s="7" t="s">
        <v>5</v>
      </c>
      <c r="E190" s="15">
        <v>2016</v>
      </c>
      <c r="F190" s="17" t="s">
        <v>442</v>
      </c>
      <c r="G190" s="18"/>
      <c r="H190" s="19" t="s">
        <v>558</v>
      </c>
      <c r="J190" s="7" t="e" vm="1">
        <f>IF(VLOOKUP($A190,'[1]4. Children with disabilities'!$B$8:$BG$226,'[1]4. Children with disabilities'!T$1,FALSE)=C190,"",VLOOKUP($A190,'[1]4. Children with disabilities'!$B$8:$BG$226,'[1]4. Children with disabilities'!T$1,FALSE)-C190)</f>
        <v>#VALUE!</v>
      </c>
      <c r="K190" s="7" t="e" vm="1">
        <f>IF(VLOOKUP($A190,'[1]4. Children with disabilities'!$B$8:$BG$226,'[1]4. Children with disabilities'!U$1,FALSE)=D190,"",VLOOKUP($A190,'[1]4. Children with disabilities'!$B$8:$BG$226,'[1]4. Children with disabilities'!U$1,FALSE))</f>
        <v>#VALUE!</v>
      </c>
      <c r="L190" s="20" t="e" vm="1">
        <f>IF(VLOOKUP($A190,'[1]4. Children with disabilities'!$B$8:$BG$226,'[1]4. Children with disabilities'!V$1,FALSE)=#REF!,"",VLOOKUP($A190,'[1]4. Children with disabilities'!$B$8:$BG$226,'[1]4. Children with disabilities'!V$1,FALSE)-#REF!)</f>
        <v>#VALUE!</v>
      </c>
      <c r="M190" s="20" t="e" vm="1">
        <f>IF(VLOOKUP($A190,'[1]4. Children with disabilities'!$B$8:$BG$226,'[1]4. Children with disabilities'!W$1,FALSE)=#REF!,"",VLOOKUP($A190,'[1]4. Children with disabilities'!$B$8:$BG$226,'[1]4. Children with disabilities'!W$1,FALSE))</f>
        <v>#VALUE!</v>
      </c>
      <c r="N190" s="20" t="e" vm="1">
        <f>IF(VLOOKUP($A190,'[1]4. Children with disabilities'!$B$8:$BG$226,'[1]4. Children with disabilities'!X$1,FALSE)=E190,"",VLOOKUP($A190,'[1]4. Children with disabilities'!$B$8:$BG$226,'[1]4. Children with disabilities'!X$1,FALSE)-E190)</f>
        <v>#VALUE!</v>
      </c>
      <c r="O190" s="20" t="e" vm="1">
        <f>IF(VLOOKUP($A190,'[1]4. Children with disabilities'!$B$8:$BG$226,'[1]4. Children with disabilities'!Y$1,FALSE)=#REF!,"",VLOOKUP($A190,'[1]4. Children with disabilities'!$B$8:$BG$226,'[1]4. Children with disabilities'!Y$1,FALSE))</f>
        <v>#VALUE!</v>
      </c>
      <c r="P190" s="20" t="e" vm="1">
        <f>IF(VLOOKUP($A190,'[1]4. Children with disabilities'!$B$8:$BG$226,'[1]4. Children with disabilities'!Z$1,FALSE)=F190,"",VLOOKUP($A190,'[1]4. Children with disabilities'!$B$8:$BG$226,'[1]4. Children with disabilities'!Z$1,FALSE)-F190)</f>
        <v>#VALUE!</v>
      </c>
      <c r="Q190" s="20" t="e" vm="1">
        <f>IF(VLOOKUP($A190,'[1]4. Children with disabilities'!$B$8:$BG$226,'[1]4. Children with disabilities'!AA$1,FALSE)=G190,"",VLOOKUP($A190,'[1]4. Children with disabilities'!$B$8:$BG$226,'[1]4. Children with disabilities'!AA$1,FALSE))</f>
        <v>#VALUE!</v>
      </c>
      <c r="R190" s="7" t="e" vm="1">
        <f>IF(VLOOKUP($A190,'[1]4. Children with disabilities'!$B$8:$BG$226,'[1]4. Children with disabilities'!AB$1,FALSE)=H190,"",VLOOKUP($A190,'[1]4. Children with disabilities'!$B$8:$BG$226,'[1]4. Children with disabilities'!AB$1,FALSE))</f>
        <v>#VALUE!</v>
      </c>
      <c r="AA190" s="20"/>
      <c r="AB190" s="20"/>
      <c r="AC190" s="20"/>
      <c r="AD190" s="20"/>
    </row>
    <row r="191" spans="1:30" x14ac:dyDescent="0.3">
      <c r="A191" s="7" t="s">
        <v>185</v>
      </c>
      <c r="B191" s="7" t="s">
        <v>411</v>
      </c>
      <c r="C191" s="20" t="s">
        <v>5</v>
      </c>
      <c r="D191" s="7" t="s">
        <v>5</v>
      </c>
      <c r="E191" s="15" t="s">
        <v>5</v>
      </c>
      <c r="F191" s="17" t="s">
        <v>5</v>
      </c>
      <c r="G191" s="18" t="s">
        <v>5</v>
      </c>
      <c r="H191" s="19" t="s">
        <v>5</v>
      </c>
      <c r="J191" s="7" t="e" vm="1">
        <f>IF(VLOOKUP($A191,'[1]4. Children with disabilities'!$B$8:$BG$226,'[1]4. Children with disabilities'!T$1,FALSE)=C191,"",VLOOKUP($A191,'[1]4. Children with disabilities'!$B$8:$BG$226,'[1]4. Children with disabilities'!T$1,FALSE)-C191)</f>
        <v>#VALUE!</v>
      </c>
      <c r="K191" s="7" t="e" vm="1">
        <f>IF(VLOOKUP($A191,'[1]4. Children with disabilities'!$B$8:$BG$226,'[1]4. Children with disabilities'!U$1,FALSE)=D191,"",VLOOKUP($A191,'[1]4. Children with disabilities'!$B$8:$BG$226,'[1]4. Children with disabilities'!U$1,FALSE))</f>
        <v>#VALUE!</v>
      </c>
      <c r="L191" s="20" t="e" vm="1">
        <f>IF(VLOOKUP($A191,'[1]4. Children with disabilities'!$B$8:$BG$226,'[1]4. Children with disabilities'!V$1,FALSE)=#REF!,"",VLOOKUP($A191,'[1]4. Children with disabilities'!$B$8:$BG$226,'[1]4. Children with disabilities'!V$1,FALSE)-#REF!)</f>
        <v>#VALUE!</v>
      </c>
      <c r="M191" s="20" t="e" vm="1">
        <f>IF(VLOOKUP($A191,'[1]4. Children with disabilities'!$B$8:$BG$226,'[1]4. Children with disabilities'!W$1,FALSE)=#REF!,"",VLOOKUP($A191,'[1]4. Children with disabilities'!$B$8:$BG$226,'[1]4. Children with disabilities'!W$1,FALSE))</f>
        <v>#VALUE!</v>
      </c>
      <c r="N191" s="20" t="e" vm="1">
        <f>IF(VLOOKUP($A191,'[1]4. Children with disabilities'!$B$8:$BG$226,'[1]4. Children with disabilities'!X$1,FALSE)=E191,"",VLOOKUP($A191,'[1]4. Children with disabilities'!$B$8:$BG$226,'[1]4. Children with disabilities'!X$1,FALSE)-E191)</f>
        <v>#VALUE!</v>
      </c>
      <c r="O191" s="20" t="e" vm="1">
        <f>IF(VLOOKUP($A191,'[1]4. Children with disabilities'!$B$8:$BG$226,'[1]4. Children with disabilities'!Y$1,FALSE)=#REF!,"",VLOOKUP($A191,'[1]4. Children with disabilities'!$B$8:$BG$226,'[1]4. Children with disabilities'!Y$1,FALSE))</f>
        <v>#VALUE!</v>
      </c>
      <c r="P191" s="20" t="e" vm="1">
        <f>IF(VLOOKUP($A191,'[1]4. Children with disabilities'!$B$8:$BG$226,'[1]4. Children with disabilities'!Z$1,FALSE)=F191,"",VLOOKUP($A191,'[1]4. Children with disabilities'!$B$8:$BG$226,'[1]4. Children with disabilities'!Z$1,FALSE)-F191)</f>
        <v>#VALUE!</v>
      </c>
      <c r="Q191" s="20" t="e" vm="1">
        <f>IF(VLOOKUP($A191,'[1]4. Children with disabilities'!$B$8:$BG$226,'[1]4. Children with disabilities'!AA$1,FALSE)=G191,"",VLOOKUP($A191,'[1]4. Children with disabilities'!$B$8:$BG$226,'[1]4. Children with disabilities'!AA$1,FALSE))</f>
        <v>#VALUE!</v>
      </c>
      <c r="R191" s="7" t="e" vm="1">
        <f>IF(VLOOKUP($A191,'[1]4. Children with disabilities'!$B$8:$BG$226,'[1]4. Children with disabilities'!AB$1,FALSE)=H191,"",VLOOKUP($A191,'[1]4. Children with disabilities'!$B$8:$BG$226,'[1]4. Children with disabilities'!AB$1,FALSE))</f>
        <v>#VALUE!</v>
      </c>
      <c r="AA191" s="20"/>
      <c r="AB191" s="20"/>
      <c r="AC191" s="20"/>
      <c r="AD191" s="20"/>
    </row>
    <row r="192" spans="1:30" x14ac:dyDescent="0.3">
      <c r="A192" s="7" t="s">
        <v>187</v>
      </c>
      <c r="B192" s="7" t="s">
        <v>412</v>
      </c>
      <c r="C192" s="20">
        <v>163.98062210710603</v>
      </c>
      <c r="D192" s="7" t="s">
        <v>5</v>
      </c>
      <c r="E192" s="15">
        <v>2021</v>
      </c>
      <c r="F192" s="17" t="s">
        <v>442</v>
      </c>
      <c r="G192" s="18"/>
      <c r="H192" s="19" t="s">
        <v>560</v>
      </c>
      <c r="J192" s="7" t="e" vm="1">
        <f>IF(VLOOKUP($A192,'[1]4. Children with disabilities'!$B$8:$BG$226,'[1]4. Children with disabilities'!T$1,FALSE)=C192,"",VLOOKUP($A192,'[1]4. Children with disabilities'!$B$8:$BG$226,'[1]4. Children with disabilities'!T$1,FALSE)-C192)</f>
        <v>#VALUE!</v>
      </c>
      <c r="K192" s="7" t="e" vm="1">
        <f>IF(VLOOKUP($A192,'[1]4. Children with disabilities'!$B$8:$BG$226,'[1]4. Children with disabilities'!U$1,FALSE)=D192,"",VLOOKUP($A192,'[1]4. Children with disabilities'!$B$8:$BG$226,'[1]4. Children with disabilities'!U$1,FALSE))</f>
        <v>#VALUE!</v>
      </c>
      <c r="L192" s="20" t="e" vm="1">
        <f>IF(VLOOKUP($A192,'[1]4. Children with disabilities'!$B$8:$BG$226,'[1]4. Children with disabilities'!V$1,FALSE)=#REF!,"",VLOOKUP($A192,'[1]4. Children with disabilities'!$B$8:$BG$226,'[1]4. Children with disabilities'!V$1,FALSE)-#REF!)</f>
        <v>#VALUE!</v>
      </c>
      <c r="M192" s="20" t="e" vm="1">
        <f>IF(VLOOKUP($A192,'[1]4. Children with disabilities'!$B$8:$BG$226,'[1]4. Children with disabilities'!W$1,FALSE)=#REF!,"",VLOOKUP($A192,'[1]4. Children with disabilities'!$B$8:$BG$226,'[1]4. Children with disabilities'!W$1,FALSE))</f>
        <v>#VALUE!</v>
      </c>
      <c r="N192" s="20" t="e" vm="1">
        <f>IF(VLOOKUP($A192,'[1]4. Children with disabilities'!$B$8:$BG$226,'[1]4. Children with disabilities'!X$1,FALSE)=E192,"",VLOOKUP($A192,'[1]4. Children with disabilities'!$B$8:$BG$226,'[1]4. Children with disabilities'!X$1,FALSE)-E192)</f>
        <v>#VALUE!</v>
      </c>
      <c r="O192" s="20" t="e" vm="1">
        <f>IF(VLOOKUP($A192,'[1]4. Children with disabilities'!$B$8:$BG$226,'[1]4. Children with disabilities'!Y$1,FALSE)=#REF!,"",VLOOKUP($A192,'[1]4. Children with disabilities'!$B$8:$BG$226,'[1]4. Children with disabilities'!Y$1,FALSE))</f>
        <v>#VALUE!</v>
      </c>
      <c r="P192" s="20" t="e" vm="1">
        <f>IF(VLOOKUP($A192,'[1]4. Children with disabilities'!$B$8:$BG$226,'[1]4. Children with disabilities'!Z$1,FALSE)=F192,"",VLOOKUP($A192,'[1]4. Children with disabilities'!$B$8:$BG$226,'[1]4. Children with disabilities'!Z$1,FALSE)-F192)</f>
        <v>#VALUE!</v>
      </c>
      <c r="Q192" s="20" t="e" vm="1">
        <f>IF(VLOOKUP($A192,'[1]4. Children with disabilities'!$B$8:$BG$226,'[1]4. Children with disabilities'!AA$1,FALSE)=G192,"",VLOOKUP($A192,'[1]4. Children with disabilities'!$B$8:$BG$226,'[1]4. Children with disabilities'!AA$1,FALSE))</f>
        <v>#VALUE!</v>
      </c>
      <c r="R192" s="7" t="e" vm="1">
        <f>IF(VLOOKUP($A192,'[1]4. Children with disabilities'!$B$8:$BG$226,'[1]4. Children with disabilities'!AB$1,FALSE)=H192,"",VLOOKUP($A192,'[1]4. Children with disabilities'!$B$8:$BG$226,'[1]4. Children with disabilities'!AB$1,FALSE))</f>
        <v>#VALUE!</v>
      </c>
      <c r="AA192" s="20"/>
      <c r="AB192" s="20"/>
      <c r="AC192" s="20"/>
      <c r="AD192" s="20"/>
    </row>
    <row r="193" spans="1:30" x14ac:dyDescent="0.3">
      <c r="A193" s="7" t="s">
        <v>188</v>
      </c>
      <c r="B193" s="7" t="s">
        <v>413</v>
      </c>
      <c r="C193" s="20">
        <v>101.08558969843286</v>
      </c>
      <c r="D193" s="7" t="s">
        <v>5</v>
      </c>
      <c r="E193" s="15">
        <v>2013</v>
      </c>
      <c r="F193" s="17" t="s">
        <v>442</v>
      </c>
      <c r="G193" s="18"/>
      <c r="H193" s="19" t="s">
        <v>561</v>
      </c>
      <c r="J193" s="7" t="e" vm="1">
        <f>IF(VLOOKUP($A193,'[1]4. Children with disabilities'!$B$8:$BG$226,'[1]4. Children with disabilities'!T$1,FALSE)=C193,"",VLOOKUP($A193,'[1]4. Children with disabilities'!$B$8:$BG$226,'[1]4. Children with disabilities'!T$1,FALSE)-C193)</f>
        <v>#VALUE!</v>
      </c>
      <c r="K193" s="7" t="e" vm="1">
        <f>IF(VLOOKUP($A193,'[1]4. Children with disabilities'!$B$8:$BG$226,'[1]4. Children with disabilities'!U$1,FALSE)=D193,"",VLOOKUP($A193,'[1]4. Children with disabilities'!$B$8:$BG$226,'[1]4. Children with disabilities'!U$1,FALSE))</f>
        <v>#VALUE!</v>
      </c>
      <c r="L193" s="20" t="e" vm="1">
        <f>IF(VLOOKUP($A193,'[1]4. Children with disabilities'!$B$8:$BG$226,'[1]4. Children with disabilities'!V$1,FALSE)=#REF!,"",VLOOKUP($A193,'[1]4. Children with disabilities'!$B$8:$BG$226,'[1]4. Children with disabilities'!V$1,FALSE)-#REF!)</f>
        <v>#VALUE!</v>
      </c>
      <c r="M193" s="20" t="e" vm="1">
        <f>IF(VLOOKUP($A193,'[1]4. Children with disabilities'!$B$8:$BG$226,'[1]4. Children with disabilities'!W$1,FALSE)=#REF!,"",VLOOKUP($A193,'[1]4. Children with disabilities'!$B$8:$BG$226,'[1]4. Children with disabilities'!W$1,FALSE))</f>
        <v>#VALUE!</v>
      </c>
      <c r="N193" s="20" t="e" vm="1">
        <f>IF(VLOOKUP($A193,'[1]4. Children with disabilities'!$B$8:$BG$226,'[1]4. Children with disabilities'!X$1,FALSE)=E193,"",VLOOKUP($A193,'[1]4. Children with disabilities'!$B$8:$BG$226,'[1]4. Children with disabilities'!X$1,FALSE)-E193)</f>
        <v>#VALUE!</v>
      </c>
      <c r="O193" s="20" t="e" vm="1">
        <f>IF(VLOOKUP($A193,'[1]4. Children with disabilities'!$B$8:$BG$226,'[1]4. Children with disabilities'!Y$1,FALSE)=#REF!,"",VLOOKUP($A193,'[1]4. Children with disabilities'!$B$8:$BG$226,'[1]4. Children with disabilities'!Y$1,FALSE))</f>
        <v>#VALUE!</v>
      </c>
      <c r="P193" s="20" t="e" vm="1">
        <f>IF(VLOOKUP($A193,'[1]4. Children with disabilities'!$B$8:$BG$226,'[1]4. Children with disabilities'!Z$1,FALSE)=F193,"",VLOOKUP($A193,'[1]4. Children with disabilities'!$B$8:$BG$226,'[1]4. Children with disabilities'!Z$1,FALSE)-F193)</f>
        <v>#VALUE!</v>
      </c>
      <c r="Q193" s="20" t="e" vm="1">
        <f>IF(VLOOKUP($A193,'[1]4. Children with disabilities'!$B$8:$BG$226,'[1]4. Children with disabilities'!AA$1,FALSE)=G193,"",VLOOKUP($A193,'[1]4. Children with disabilities'!$B$8:$BG$226,'[1]4. Children with disabilities'!AA$1,FALSE))</f>
        <v>#VALUE!</v>
      </c>
      <c r="R193" s="7" t="e" vm="1">
        <f>IF(VLOOKUP($A193,'[1]4. Children with disabilities'!$B$8:$BG$226,'[1]4. Children with disabilities'!AB$1,FALSE)=H193,"",VLOOKUP($A193,'[1]4. Children with disabilities'!$B$8:$BG$226,'[1]4. Children with disabilities'!AB$1,FALSE))</f>
        <v>#VALUE!</v>
      </c>
      <c r="AA193" s="20"/>
      <c r="AB193" s="20"/>
      <c r="AC193" s="20"/>
      <c r="AD193" s="20"/>
    </row>
    <row r="194" spans="1:30" x14ac:dyDescent="0.3">
      <c r="A194" s="7" t="s">
        <v>586</v>
      </c>
      <c r="B194" s="7" t="s">
        <v>414</v>
      </c>
      <c r="C194" s="40">
        <v>55.589985269354031</v>
      </c>
      <c r="D194" s="7" t="s">
        <v>15</v>
      </c>
      <c r="E194" s="15">
        <v>2020</v>
      </c>
      <c r="F194" s="17" t="s">
        <v>459</v>
      </c>
      <c r="G194" s="18" t="s">
        <v>460</v>
      </c>
      <c r="H194" s="19" t="s">
        <v>562</v>
      </c>
      <c r="J194" s="7" t="e" vm="1">
        <f>IF(VLOOKUP($A194,'[1]4. Children with disabilities'!$B$8:$BG$226,'[1]4. Children with disabilities'!T$1,FALSE)=C194,"",VLOOKUP($A194,'[1]4. Children with disabilities'!$B$8:$BG$226,'[1]4. Children with disabilities'!T$1,FALSE)-C194)</f>
        <v>#VALUE!</v>
      </c>
      <c r="K194" s="7" t="e" vm="1">
        <f>IF(VLOOKUP($A194,'[1]4. Children with disabilities'!$B$8:$BG$226,'[1]4. Children with disabilities'!U$1,FALSE)=D194,"",VLOOKUP($A194,'[1]4. Children with disabilities'!$B$8:$BG$226,'[1]4. Children with disabilities'!U$1,FALSE))</f>
        <v>#VALUE!</v>
      </c>
      <c r="L194" s="20" t="e" vm="1">
        <f>IF(VLOOKUP($A194,'[1]4. Children with disabilities'!$B$8:$BG$226,'[1]4. Children with disabilities'!V$1,FALSE)=#REF!,"",VLOOKUP($A194,'[1]4. Children with disabilities'!$B$8:$BG$226,'[1]4. Children with disabilities'!V$1,FALSE)-#REF!)</f>
        <v>#VALUE!</v>
      </c>
      <c r="M194" s="20" t="e" vm="1">
        <f>IF(VLOOKUP($A194,'[1]4. Children with disabilities'!$B$8:$BG$226,'[1]4. Children with disabilities'!W$1,FALSE)=#REF!,"",VLOOKUP($A194,'[1]4. Children with disabilities'!$B$8:$BG$226,'[1]4. Children with disabilities'!W$1,FALSE))</f>
        <v>#VALUE!</v>
      </c>
      <c r="N194" s="20" t="e" vm="1">
        <f>IF(VLOOKUP($A194,'[1]4. Children with disabilities'!$B$8:$BG$226,'[1]4. Children with disabilities'!X$1,FALSE)=E194,"",VLOOKUP($A194,'[1]4. Children with disabilities'!$B$8:$BG$226,'[1]4. Children with disabilities'!X$1,FALSE)-E194)</f>
        <v>#VALUE!</v>
      </c>
      <c r="O194" s="20" t="e" vm="1">
        <f>IF(VLOOKUP($A194,'[1]4. Children with disabilities'!$B$8:$BG$226,'[1]4. Children with disabilities'!Y$1,FALSE)=#REF!,"",VLOOKUP($A194,'[1]4. Children with disabilities'!$B$8:$BG$226,'[1]4. Children with disabilities'!Y$1,FALSE))</f>
        <v>#VALUE!</v>
      </c>
      <c r="P194" s="20" t="e" vm="1">
        <f>IF(VLOOKUP($A194,'[1]4. Children with disabilities'!$B$8:$BG$226,'[1]4. Children with disabilities'!Z$1,FALSE)=F194,"",VLOOKUP($A194,'[1]4. Children with disabilities'!$B$8:$BG$226,'[1]4. Children with disabilities'!Z$1,FALSE)-F194)</f>
        <v>#VALUE!</v>
      </c>
      <c r="Q194" s="20" t="e" vm="1">
        <f>IF(VLOOKUP($A194,'[1]4. Children with disabilities'!$B$8:$BG$226,'[1]4. Children with disabilities'!AA$1,FALSE)=G194,"",VLOOKUP($A194,'[1]4. Children with disabilities'!$B$8:$BG$226,'[1]4. Children with disabilities'!AA$1,FALSE))</f>
        <v>#VALUE!</v>
      </c>
      <c r="R194" s="7" t="e" vm="1">
        <f>IF(VLOOKUP($A194,'[1]4. Children with disabilities'!$B$8:$BG$226,'[1]4. Children with disabilities'!AB$1,FALSE)=H194,"",VLOOKUP($A194,'[1]4. Children with disabilities'!$B$8:$BG$226,'[1]4. Children with disabilities'!AB$1,FALSE))</f>
        <v>#VALUE!</v>
      </c>
      <c r="AA194" s="20"/>
      <c r="AB194" s="20"/>
      <c r="AC194" s="20"/>
      <c r="AD194" s="20"/>
    </row>
    <row r="195" spans="1:30" x14ac:dyDescent="0.3">
      <c r="A195" s="7" t="s">
        <v>190</v>
      </c>
      <c r="B195" s="7" t="s">
        <v>417</v>
      </c>
      <c r="C195" s="20" t="s">
        <v>5</v>
      </c>
      <c r="D195" s="7" t="s">
        <v>5</v>
      </c>
      <c r="E195" s="15" t="s">
        <v>5</v>
      </c>
      <c r="F195" s="17" t="s">
        <v>5</v>
      </c>
      <c r="G195" s="18" t="s">
        <v>5</v>
      </c>
      <c r="H195" s="19" t="s">
        <v>5</v>
      </c>
      <c r="J195" s="7" t="e" vm="1">
        <f>IF(VLOOKUP($A195,'[1]4. Children with disabilities'!$B$8:$BG$226,'[1]4. Children with disabilities'!T$1,FALSE)=C195,"",VLOOKUP($A195,'[1]4. Children with disabilities'!$B$8:$BG$226,'[1]4. Children with disabilities'!T$1,FALSE)-C195)</f>
        <v>#VALUE!</v>
      </c>
      <c r="K195" s="7" t="e" vm="1">
        <f>IF(VLOOKUP($A195,'[1]4. Children with disabilities'!$B$8:$BG$226,'[1]4. Children with disabilities'!U$1,FALSE)=D195,"",VLOOKUP($A195,'[1]4. Children with disabilities'!$B$8:$BG$226,'[1]4. Children with disabilities'!U$1,FALSE))</f>
        <v>#VALUE!</v>
      </c>
      <c r="L195" s="20" t="e" vm="1">
        <f>IF(VLOOKUP($A195,'[1]4. Children with disabilities'!$B$8:$BG$226,'[1]4. Children with disabilities'!V$1,FALSE)=#REF!,"",VLOOKUP($A195,'[1]4. Children with disabilities'!$B$8:$BG$226,'[1]4. Children with disabilities'!V$1,FALSE)-#REF!)</f>
        <v>#VALUE!</v>
      </c>
      <c r="M195" s="20" t="e" vm="1">
        <f>IF(VLOOKUP($A195,'[1]4. Children with disabilities'!$B$8:$BG$226,'[1]4. Children with disabilities'!W$1,FALSE)=#REF!,"",VLOOKUP($A195,'[1]4. Children with disabilities'!$B$8:$BG$226,'[1]4. Children with disabilities'!W$1,FALSE))</f>
        <v>#VALUE!</v>
      </c>
      <c r="N195" s="20" t="e" vm="1">
        <f>IF(VLOOKUP($A195,'[1]4. Children with disabilities'!$B$8:$BG$226,'[1]4. Children with disabilities'!X$1,FALSE)=E195,"",VLOOKUP($A195,'[1]4. Children with disabilities'!$B$8:$BG$226,'[1]4. Children with disabilities'!X$1,FALSE)-E195)</f>
        <v>#VALUE!</v>
      </c>
      <c r="O195" s="20" t="e" vm="1">
        <f>IF(VLOOKUP($A195,'[1]4. Children with disabilities'!$B$8:$BG$226,'[1]4. Children with disabilities'!Y$1,FALSE)=#REF!,"",VLOOKUP($A195,'[1]4. Children with disabilities'!$B$8:$BG$226,'[1]4. Children with disabilities'!Y$1,FALSE))</f>
        <v>#VALUE!</v>
      </c>
      <c r="P195" s="20" t="e" vm="1">
        <f>IF(VLOOKUP($A195,'[1]4. Children with disabilities'!$B$8:$BG$226,'[1]4. Children with disabilities'!Z$1,FALSE)=F195,"",VLOOKUP($A195,'[1]4. Children with disabilities'!$B$8:$BG$226,'[1]4. Children with disabilities'!Z$1,FALSE)-F195)</f>
        <v>#VALUE!</v>
      </c>
      <c r="Q195" s="20" t="e" vm="1">
        <f>IF(VLOOKUP($A195,'[1]4. Children with disabilities'!$B$8:$BG$226,'[1]4. Children with disabilities'!AA$1,FALSE)=G195,"",VLOOKUP($A195,'[1]4. Children with disabilities'!$B$8:$BG$226,'[1]4. Children with disabilities'!AA$1,FALSE))</f>
        <v>#VALUE!</v>
      </c>
      <c r="R195" s="7" t="e" vm="1">
        <f>IF(VLOOKUP($A195,'[1]4. Children with disabilities'!$B$8:$BG$226,'[1]4. Children with disabilities'!AB$1,FALSE)=H195,"",VLOOKUP($A195,'[1]4. Children with disabilities'!$B$8:$BG$226,'[1]4. Children with disabilities'!AB$1,FALSE))</f>
        <v>#VALUE!</v>
      </c>
      <c r="AA195" s="20"/>
      <c r="AB195" s="20"/>
      <c r="AC195" s="20"/>
      <c r="AD195" s="20"/>
    </row>
    <row r="196" spans="1:30" x14ac:dyDescent="0.3">
      <c r="A196" s="7" t="s">
        <v>195</v>
      </c>
      <c r="B196" s="7" t="s">
        <v>407</v>
      </c>
      <c r="C196" s="20">
        <v>49.133588997966115</v>
      </c>
      <c r="D196" s="7" t="s">
        <v>5</v>
      </c>
      <c r="E196" s="15">
        <v>2010</v>
      </c>
      <c r="F196" s="17" t="s">
        <v>442</v>
      </c>
      <c r="G196" s="18"/>
      <c r="H196" s="19" t="s">
        <v>567</v>
      </c>
      <c r="J196" s="7" t="e" vm="1">
        <f>IF(VLOOKUP($A196,'[1]4. Children with disabilities'!$B$8:$BG$226,'[1]4. Children with disabilities'!T$1,FALSE)=C196,"",VLOOKUP($A196,'[1]4. Children with disabilities'!$B$8:$BG$226,'[1]4. Children with disabilities'!T$1,FALSE)-C196)</f>
        <v>#VALUE!</v>
      </c>
      <c r="K196" s="7" t="e" vm="1">
        <f>IF(VLOOKUP($A196,'[1]4. Children with disabilities'!$B$8:$BG$226,'[1]4. Children with disabilities'!U$1,FALSE)=D196,"",VLOOKUP($A196,'[1]4. Children with disabilities'!$B$8:$BG$226,'[1]4. Children with disabilities'!U$1,FALSE))</f>
        <v>#VALUE!</v>
      </c>
      <c r="L196" s="20" t="e" vm="1">
        <f>IF(VLOOKUP($A196,'[1]4. Children with disabilities'!$B$8:$BG$226,'[1]4. Children with disabilities'!V$1,FALSE)=#REF!,"",VLOOKUP($A196,'[1]4. Children with disabilities'!$B$8:$BG$226,'[1]4. Children with disabilities'!V$1,FALSE)-#REF!)</f>
        <v>#VALUE!</v>
      </c>
      <c r="M196" s="20" t="e" vm="1">
        <f>IF(VLOOKUP($A196,'[1]4. Children with disabilities'!$B$8:$BG$226,'[1]4. Children with disabilities'!W$1,FALSE)=#REF!,"",VLOOKUP($A196,'[1]4. Children with disabilities'!$B$8:$BG$226,'[1]4. Children with disabilities'!W$1,FALSE))</f>
        <v>#VALUE!</v>
      </c>
      <c r="N196" s="20" t="e" vm="1">
        <f>IF(VLOOKUP($A196,'[1]4. Children with disabilities'!$B$8:$BG$226,'[1]4. Children with disabilities'!X$1,FALSE)=E196,"",VLOOKUP($A196,'[1]4. Children with disabilities'!$B$8:$BG$226,'[1]4. Children with disabilities'!X$1,FALSE)-E196)</f>
        <v>#VALUE!</v>
      </c>
      <c r="O196" s="20" t="e" vm="1">
        <f>IF(VLOOKUP($A196,'[1]4. Children with disabilities'!$B$8:$BG$226,'[1]4. Children with disabilities'!Y$1,FALSE)=#REF!,"",VLOOKUP($A196,'[1]4. Children with disabilities'!$B$8:$BG$226,'[1]4. Children with disabilities'!Y$1,FALSE))</f>
        <v>#VALUE!</v>
      </c>
      <c r="P196" s="20" t="e" vm="1">
        <f>IF(VLOOKUP($A196,'[1]4. Children with disabilities'!$B$8:$BG$226,'[1]4. Children with disabilities'!Z$1,FALSE)=F196,"",VLOOKUP($A196,'[1]4. Children with disabilities'!$B$8:$BG$226,'[1]4. Children with disabilities'!Z$1,FALSE)-F196)</f>
        <v>#VALUE!</v>
      </c>
      <c r="Q196" s="20" t="e" vm="1">
        <f>IF(VLOOKUP($A196,'[1]4. Children with disabilities'!$B$8:$BG$226,'[1]4. Children with disabilities'!AA$1,FALSE)=G196,"",VLOOKUP($A196,'[1]4. Children with disabilities'!$B$8:$BG$226,'[1]4. Children with disabilities'!AA$1,FALSE))</f>
        <v>#VALUE!</v>
      </c>
      <c r="R196" s="7" t="e" vm="1">
        <f>IF(VLOOKUP($A196,'[1]4. Children with disabilities'!$B$8:$BG$226,'[1]4. Children with disabilities'!AB$1,FALSE)=H196,"",VLOOKUP($A196,'[1]4. Children with disabilities'!$B$8:$BG$226,'[1]4. Children with disabilities'!AB$1,FALSE))</f>
        <v>#VALUE!</v>
      </c>
      <c r="AA196" s="20"/>
      <c r="AB196" s="20"/>
      <c r="AC196" s="20"/>
      <c r="AD196" s="20"/>
    </row>
    <row r="197" spans="1:30" x14ac:dyDescent="0.3">
      <c r="A197" s="7" t="s">
        <v>191</v>
      </c>
      <c r="B197" s="7" t="s">
        <v>418</v>
      </c>
      <c r="C197" s="20">
        <v>226.63036660962649</v>
      </c>
      <c r="D197" s="7" t="s">
        <v>5</v>
      </c>
      <c r="E197" s="15">
        <v>2012</v>
      </c>
      <c r="F197" s="17" t="s">
        <v>442</v>
      </c>
      <c r="G197" s="18"/>
      <c r="H197" s="19" t="s">
        <v>565</v>
      </c>
      <c r="J197" s="7" t="e" vm="1">
        <f>IF(VLOOKUP($A197,'[1]4. Children with disabilities'!$B$8:$BG$226,'[1]4. Children with disabilities'!T$1,FALSE)=C197,"",VLOOKUP($A197,'[1]4. Children with disabilities'!$B$8:$BG$226,'[1]4. Children with disabilities'!T$1,FALSE)-C197)</f>
        <v>#VALUE!</v>
      </c>
      <c r="K197" s="7" t="e" vm="1">
        <f>IF(VLOOKUP($A197,'[1]4. Children with disabilities'!$B$8:$BG$226,'[1]4. Children with disabilities'!U$1,FALSE)=D197,"",VLOOKUP($A197,'[1]4. Children with disabilities'!$B$8:$BG$226,'[1]4. Children with disabilities'!U$1,FALSE))</f>
        <v>#VALUE!</v>
      </c>
      <c r="L197" s="20" t="e" vm="1">
        <f>IF(VLOOKUP($A197,'[1]4. Children with disabilities'!$B$8:$BG$226,'[1]4. Children with disabilities'!V$1,FALSE)=#REF!,"",VLOOKUP($A197,'[1]4. Children with disabilities'!$B$8:$BG$226,'[1]4. Children with disabilities'!V$1,FALSE)-#REF!)</f>
        <v>#VALUE!</v>
      </c>
      <c r="M197" s="20" t="e" vm="1">
        <f>IF(VLOOKUP($A197,'[1]4. Children with disabilities'!$B$8:$BG$226,'[1]4. Children with disabilities'!W$1,FALSE)=#REF!,"",VLOOKUP($A197,'[1]4. Children with disabilities'!$B$8:$BG$226,'[1]4. Children with disabilities'!W$1,FALSE))</f>
        <v>#VALUE!</v>
      </c>
      <c r="N197" s="20" t="e" vm="1">
        <f>IF(VLOOKUP($A197,'[1]4. Children with disabilities'!$B$8:$BG$226,'[1]4. Children with disabilities'!X$1,FALSE)=E197,"",VLOOKUP($A197,'[1]4. Children with disabilities'!$B$8:$BG$226,'[1]4. Children with disabilities'!X$1,FALSE)-E197)</f>
        <v>#VALUE!</v>
      </c>
      <c r="O197" s="20" t="e" vm="1">
        <f>IF(VLOOKUP($A197,'[1]4. Children with disabilities'!$B$8:$BG$226,'[1]4. Children with disabilities'!Y$1,FALSE)=#REF!,"",VLOOKUP($A197,'[1]4. Children with disabilities'!$B$8:$BG$226,'[1]4. Children with disabilities'!Y$1,FALSE))</f>
        <v>#VALUE!</v>
      </c>
      <c r="P197" s="20" t="e" vm="1">
        <f>IF(VLOOKUP($A197,'[1]4. Children with disabilities'!$B$8:$BG$226,'[1]4. Children with disabilities'!Z$1,FALSE)=F197,"",VLOOKUP($A197,'[1]4. Children with disabilities'!$B$8:$BG$226,'[1]4. Children with disabilities'!Z$1,FALSE)-F197)</f>
        <v>#VALUE!</v>
      </c>
      <c r="Q197" s="20" t="e" vm="1">
        <f>IF(VLOOKUP($A197,'[1]4. Children with disabilities'!$B$8:$BG$226,'[1]4. Children with disabilities'!AA$1,FALSE)=G197,"",VLOOKUP($A197,'[1]4. Children with disabilities'!$B$8:$BG$226,'[1]4. Children with disabilities'!AA$1,FALSE))</f>
        <v>#VALUE!</v>
      </c>
      <c r="R197" s="7" t="e" vm="1">
        <f>IF(VLOOKUP($A197,'[1]4. Children with disabilities'!$B$8:$BG$226,'[1]4. Children with disabilities'!AB$1,FALSE)=H197,"",VLOOKUP($A197,'[1]4. Children with disabilities'!$B$8:$BG$226,'[1]4. Children with disabilities'!AB$1,FALSE))</f>
        <v>#VALUE!</v>
      </c>
      <c r="AA197" s="20"/>
      <c r="AB197" s="20"/>
      <c r="AC197" s="20"/>
      <c r="AD197" s="20"/>
    </row>
    <row r="198" spans="1:30" x14ac:dyDescent="0.3">
      <c r="A198" s="7" t="s">
        <v>192</v>
      </c>
      <c r="B198" s="7" t="s">
        <v>419</v>
      </c>
      <c r="C198" s="20">
        <v>631.81169313850262</v>
      </c>
      <c r="D198" s="7" t="s">
        <v>5</v>
      </c>
      <c r="E198" s="15">
        <v>2020</v>
      </c>
      <c r="F198" s="17" t="s">
        <v>442</v>
      </c>
      <c r="G198" s="18"/>
      <c r="H198" s="19" t="s">
        <v>566</v>
      </c>
      <c r="J198" s="7" t="e" vm="1">
        <f>IF(VLOOKUP($A198,'[1]4. Children with disabilities'!$B$8:$BG$226,'[1]4. Children with disabilities'!T$1,FALSE)=C198,"",VLOOKUP($A198,'[1]4. Children with disabilities'!$B$8:$BG$226,'[1]4. Children with disabilities'!T$1,FALSE)-C198)</f>
        <v>#VALUE!</v>
      </c>
      <c r="K198" s="7" t="e" vm="1">
        <f>IF(VLOOKUP($A198,'[1]4. Children with disabilities'!$B$8:$BG$226,'[1]4. Children with disabilities'!U$1,FALSE)=D198,"",VLOOKUP($A198,'[1]4. Children with disabilities'!$B$8:$BG$226,'[1]4. Children with disabilities'!U$1,FALSE))</f>
        <v>#VALUE!</v>
      </c>
      <c r="L198" s="20" t="e" vm="1">
        <f>IF(VLOOKUP($A198,'[1]4. Children with disabilities'!$B$8:$BG$226,'[1]4. Children with disabilities'!V$1,FALSE)=#REF!,"",VLOOKUP($A198,'[1]4. Children with disabilities'!$B$8:$BG$226,'[1]4. Children with disabilities'!V$1,FALSE)-#REF!)</f>
        <v>#VALUE!</v>
      </c>
      <c r="M198" s="20" t="e" vm="1">
        <f>IF(VLOOKUP($A198,'[1]4. Children with disabilities'!$B$8:$BG$226,'[1]4. Children with disabilities'!W$1,FALSE)=#REF!,"",VLOOKUP($A198,'[1]4. Children with disabilities'!$B$8:$BG$226,'[1]4. Children with disabilities'!W$1,FALSE))</f>
        <v>#VALUE!</v>
      </c>
      <c r="N198" s="20" t="e" vm="1">
        <f>IF(VLOOKUP($A198,'[1]4. Children with disabilities'!$B$8:$BG$226,'[1]4. Children with disabilities'!X$1,FALSE)=E198,"",VLOOKUP($A198,'[1]4. Children with disabilities'!$B$8:$BG$226,'[1]4. Children with disabilities'!X$1,FALSE)-E198)</f>
        <v>#VALUE!</v>
      </c>
      <c r="O198" s="20" t="e" vm="1">
        <f>IF(VLOOKUP($A198,'[1]4. Children with disabilities'!$B$8:$BG$226,'[1]4. Children with disabilities'!Y$1,FALSE)=#REF!,"",VLOOKUP($A198,'[1]4. Children with disabilities'!$B$8:$BG$226,'[1]4. Children with disabilities'!Y$1,FALSE))</f>
        <v>#VALUE!</v>
      </c>
      <c r="P198" s="20" t="e" vm="1">
        <f>IF(VLOOKUP($A198,'[1]4. Children with disabilities'!$B$8:$BG$226,'[1]4. Children with disabilities'!Z$1,FALSE)=F198,"",VLOOKUP($A198,'[1]4. Children with disabilities'!$B$8:$BG$226,'[1]4. Children with disabilities'!Z$1,FALSE)-F198)</f>
        <v>#VALUE!</v>
      </c>
      <c r="Q198" s="20" t="e" vm="1">
        <f>IF(VLOOKUP($A198,'[1]4. Children with disabilities'!$B$8:$BG$226,'[1]4. Children with disabilities'!AA$1,FALSE)=G198,"",VLOOKUP($A198,'[1]4. Children with disabilities'!$B$8:$BG$226,'[1]4. Children with disabilities'!AA$1,FALSE))</f>
        <v>#VALUE!</v>
      </c>
      <c r="R198" s="7" t="e" vm="1">
        <f>IF(VLOOKUP($A198,'[1]4. Children with disabilities'!$B$8:$BG$226,'[1]4. Children with disabilities'!AB$1,FALSE)=H198,"",VLOOKUP($A198,'[1]4. Children with disabilities'!$B$8:$BG$226,'[1]4. Children with disabilities'!AB$1,FALSE))</f>
        <v>#VALUE!</v>
      </c>
      <c r="AA198" s="20"/>
      <c r="AB198" s="20"/>
      <c r="AC198" s="20"/>
      <c r="AD198" s="20"/>
    </row>
    <row r="199" spans="1:30" x14ac:dyDescent="0.3">
      <c r="A199" s="7" t="s">
        <v>196</v>
      </c>
      <c r="B199" s="7" t="s">
        <v>423</v>
      </c>
      <c r="C199" s="20">
        <v>351.88777301942343</v>
      </c>
      <c r="D199" s="7" t="s">
        <v>5</v>
      </c>
      <c r="E199" s="15">
        <v>2021</v>
      </c>
      <c r="F199" s="17" t="s">
        <v>442</v>
      </c>
      <c r="G199" s="18"/>
      <c r="H199" s="19" t="s">
        <v>569</v>
      </c>
      <c r="J199" s="7" t="e" vm="1">
        <f>IF(VLOOKUP($A199,'[1]4. Children with disabilities'!$B$8:$BG$226,'[1]4. Children with disabilities'!T$1,FALSE)=C199,"",VLOOKUP($A199,'[1]4. Children with disabilities'!$B$8:$BG$226,'[1]4. Children with disabilities'!T$1,FALSE)-C199)</f>
        <v>#VALUE!</v>
      </c>
      <c r="K199" s="7" t="e" vm="1">
        <f>IF(VLOOKUP($A199,'[1]4. Children with disabilities'!$B$8:$BG$226,'[1]4. Children with disabilities'!U$1,FALSE)=D199,"",VLOOKUP($A199,'[1]4. Children with disabilities'!$B$8:$BG$226,'[1]4. Children with disabilities'!U$1,FALSE))</f>
        <v>#VALUE!</v>
      </c>
      <c r="L199" s="20" t="e" vm="1">
        <f>IF(VLOOKUP($A199,'[1]4. Children with disabilities'!$B$8:$BG$226,'[1]4. Children with disabilities'!V$1,FALSE)=#REF!,"",VLOOKUP($A199,'[1]4. Children with disabilities'!$B$8:$BG$226,'[1]4. Children with disabilities'!V$1,FALSE)-#REF!)</f>
        <v>#VALUE!</v>
      </c>
      <c r="M199" s="20" t="e" vm="1">
        <f>IF(VLOOKUP($A199,'[1]4. Children with disabilities'!$B$8:$BG$226,'[1]4. Children with disabilities'!W$1,FALSE)=#REF!,"",VLOOKUP($A199,'[1]4. Children with disabilities'!$B$8:$BG$226,'[1]4. Children with disabilities'!W$1,FALSE))</f>
        <v>#VALUE!</v>
      </c>
      <c r="N199" s="20" t="e" vm="1">
        <f>IF(VLOOKUP($A199,'[1]4. Children with disabilities'!$B$8:$BG$226,'[1]4. Children with disabilities'!X$1,FALSE)=E199,"",VLOOKUP($A199,'[1]4. Children with disabilities'!$B$8:$BG$226,'[1]4. Children with disabilities'!X$1,FALSE)-E199)</f>
        <v>#VALUE!</v>
      </c>
      <c r="O199" s="20" t="e" vm="1">
        <f>IF(VLOOKUP($A199,'[1]4. Children with disabilities'!$B$8:$BG$226,'[1]4. Children with disabilities'!Y$1,FALSE)=#REF!,"",VLOOKUP($A199,'[1]4. Children with disabilities'!$B$8:$BG$226,'[1]4. Children with disabilities'!Y$1,FALSE))</f>
        <v>#VALUE!</v>
      </c>
      <c r="P199" s="20" t="e" vm="1">
        <f>IF(VLOOKUP($A199,'[1]4. Children with disabilities'!$B$8:$BG$226,'[1]4. Children with disabilities'!Z$1,FALSE)=F199,"",VLOOKUP($A199,'[1]4. Children with disabilities'!$B$8:$BG$226,'[1]4. Children with disabilities'!Z$1,FALSE)-F199)</f>
        <v>#VALUE!</v>
      </c>
      <c r="Q199" s="20" t="e" vm="1">
        <f>IF(VLOOKUP($A199,'[1]4. Children with disabilities'!$B$8:$BG$226,'[1]4. Children with disabilities'!AA$1,FALSE)=G199,"",VLOOKUP($A199,'[1]4. Children with disabilities'!$B$8:$BG$226,'[1]4. Children with disabilities'!AA$1,FALSE))</f>
        <v>#VALUE!</v>
      </c>
      <c r="R199" s="7" t="e" vm="1">
        <f>IF(VLOOKUP($A199,'[1]4. Children with disabilities'!$B$8:$BG$226,'[1]4. Children with disabilities'!AB$1,FALSE)=H199,"",VLOOKUP($A199,'[1]4. Children with disabilities'!$B$8:$BG$226,'[1]4. Children with disabilities'!AB$1,FALSE))</f>
        <v>#VALUE!</v>
      </c>
      <c r="AA199" s="20"/>
      <c r="AB199" s="20"/>
      <c r="AC199" s="20"/>
      <c r="AD199" s="20"/>
    </row>
    <row r="200" spans="1:30" x14ac:dyDescent="0.3">
      <c r="A200" s="7" t="s">
        <v>214</v>
      </c>
      <c r="B200" s="7" t="s">
        <v>422</v>
      </c>
      <c r="C200" s="40">
        <v>77.049168677050744</v>
      </c>
      <c r="D200" s="7" t="s">
        <v>5</v>
      </c>
      <c r="E200" s="15">
        <v>2012</v>
      </c>
      <c r="F200" s="15" t="s">
        <v>442</v>
      </c>
      <c r="G200" s="16"/>
      <c r="H200" s="19" t="s">
        <v>568</v>
      </c>
      <c r="J200" s="7" t="e" vm="1">
        <f>IF(VLOOKUP($A200,'[1]4. Children with disabilities'!$B$8:$BG$226,'[1]4. Children with disabilities'!T$1,FALSE)=C200,"",VLOOKUP($A200,'[1]4. Children with disabilities'!$B$8:$BG$226,'[1]4. Children with disabilities'!T$1,FALSE)-C200)</f>
        <v>#VALUE!</v>
      </c>
      <c r="K200" s="7" t="e" vm="1">
        <f>IF(VLOOKUP($A200,'[1]4. Children with disabilities'!$B$8:$BG$226,'[1]4. Children with disabilities'!U$1,FALSE)=D200,"",VLOOKUP($A200,'[1]4. Children with disabilities'!$B$8:$BG$226,'[1]4. Children with disabilities'!U$1,FALSE))</f>
        <v>#VALUE!</v>
      </c>
      <c r="L200" s="20" t="e" vm="1">
        <f>IF(VLOOKUP($A200,'[1]4. Children with disabilities'!$B$8:$BG$226,'[1]4. Children with disabilities'!V$1,FALSE)=#REF!,"",VLOOKUP($A200,'[1]4. Children with disabilities'!$B$8:$BG$226,'[1]4. Children with disabilities'!V$1,FALSE)-#REF!)</f>
        <v>#VALUE!</v>
      </c>
      <c r="M200" s="20" t="e" vm="1">
        <f>IF(VLOOKUP($A200,'[1]4. Children with disabilities'!$B$8:$BG$226,'[1]4. Children with disabilities'!W$1,FALSE)=#REF!,"",VLOOKUP($A200,'[1]4. Children with disabilities'!$B$8:$BG$226,'[1]4. Children with disabilities'!W$1,FALSE))</f>
        <v>#VALUE!</v>
      </c>
      <c r="N200" s="20" t="e" vm="1">
        <f>IF(VLOOKUP($A200,'[1]4. Children with disabilities'!$B$8:$BG$226,'[1]4. Children with disabilities'!X$1,FALSE)=E200,"",VLOOKUP($A200,'[1]4. Children with disabilities'!$B$8:$BG$226,'[1]4. Children with disabilities'!X$1,FALSE)-E200)</f>
        <v>#VALUE!</v>
      </c>
      <c r="O200" s="20" t="e" vm="1">
        <f>IF(VLOOKUP($A200,'[1]4. Children with disabilities'!$B$8:$BG$226,'[1]4. Children with disabilities'!Y$1,FALSE)=#REF!,"",VLOOKUP($A200,'[1]4. Children with disabilities'!$B$8:$BG$226,'[1]4. Children with disabilities'!Y$1,FALSE))</f>
        <v>#VALUE!</v>
      </c>
      <c r="P200" s="20" t="e" vm="1">
        <f>IF(VLOOKUP($A200,'[1]4. Children with disabilities'!$B$8:$BG$226,'[1]4. Children with disabilities'!Z$1,FALSE)=F200,"",VLOOKUP($A200,'[1]4. Children with disabilities'!$B$8:$BG$226,'[1]4. Children with disabilities'!Z$1,FALSE)-F200)</f>
        <v>#VALUE!</v>
      </c>
      <c r="Q200" s="20" t="e" vm="1">
        <f>IF(VLOOKUP($A200,'[1]4. Children with disabilities'!$B$8:$BG$226,'[1]4. Children with disabilities'!AA$1,FALSE)=G200,"",VLOOKUP($A200,'[1]4. Children with disabilities'!$B$8:$BG$226,'[1]4. Children with disabilities'!AA$1,FALSE))</f>
        <v>#VALUE!</v>
      </c>
      <c r="R200" s="7" t="e" vm="1">
        <f>IF(VLOOKUP($A200,'[1]4. Children with disabilities'!$B$8:$BG$226,'[1]4. Children with disabilities'!AB$1,FALSE)=H200,"",VLOOKUP($A200,'[1]4. Children with disabilities'!$B$8:$BG$226,'[1]4. Children with disabilities'!AB$1,FALSE))</f>
        <v>#VALUE!</v>
      </c>
      <c r="AA200" s="20"/>
      <c r="AB200" s="20"/>
      <c r="AC200" s="20"/>
      <c r="AD200" s="20"/>
    </row>
    <row r="201" spans="1:30" x14ac:dyDescent="0.3">
      <c r="A201" s="7" t="s">
        <v>197</v>
      </c>
      <c r="B201" s="7" t="s">
        <v>424</v>
      </c>
      <c r="C201" s="20">
        <v>281.26442340031872</v>
      </c>
      <c r="D201" s="7" t="s">
        <v>5</v>
      </c>
      <c r="E201" s="15">
        <v>2020</v>
      </c>
      <c r="F201" s="17" t="s">
        <v>442</v>
      </c>
      <c r="G201" s="18"/>
      <c r="H201" s="19" t="s">
        <v>570</v>
      </c>
      <c r="J201" s="7" t="e" vm="1">
        <f>IF(VLOOKUP($A201,'[1]4. Children with disabilities'!$B$8:$BG$226,'[1]4. Children with disabilities'!T$1,FALSE)=C201,"",VLOOKUP($A201,'[1]4. Children with disabilities'!$B$8:$BG$226,'[1]4. Children with disabilities'!T$1,FALSE)-C201)</f>
        <v>#VALUE!</v>
      </c>
      <c r="K201" s="7" t="e" vm="1">
        <f>IF(VLOOKUP($A201,'[1]4. Children with disabilities'!$B$8:$BG$226,'[1]4. Children with disabilities'!U$1,FALSE)=D201,"",VLOOKUP($A201,'[1]4. Children with disabilities'!$B$8:$BG$226,'[1]4. Children with disabilities'!U$1,FALSE))</f>
        <v>#VALUE!</v>
      </c>
      <c r="L201" s="20" t="e" vm="1">
        <f>IF(VLOOKUP($A201,'[1]4. Children with disabilities'!$B$8:$BG$226,'[1]4. Children with disabilities'!V$1,FALSE)=#REF!,"",VLOOKUP($A201,'[1]4. Children with disabilities'!$B$8:$BG$226,'[1]4. Children with disabilities'!V$1,FALSE)-#REF!)</f>
        <v>#VALUE!</v>
      </c>
      <c r="M201" s="20" t="e" vm="1">
        <f>IF(VLOOKUP($A201,'[1]4. Children with disabilities'!$B$8:$BG$226,'[1]4. Children with disabilities'!W$1,FALSE)=#REF!,"",VLOOKUP($A201,'[1]4. Children with disabilities'!$B$8:$BG$226,'[1]4. Children with disabilities'!W$1,FALSE))</f>
        <v>#VALUE!</v>
      </c>
      <c r="N201" s="20" t="e" vm="1">
        <f>IF(VLOOKUP($A201,'[1]4. Children with disabilities'!$B$8:$BG$226,'[1]4. Children with disabilities'!X$1,FALSE)=E201,"",VLOOKUP($A201,'[1]4. Children with disabilities'!$B$8:$BG$226,'[1]4. Children with disabilities'!X$1,FALSE)-E201)</f>
        <v>#VALUE!</v>
      </c>
      <c r="O201" s="20" t="e" vm="1">
        <f>IF(VLOOKUP($A201,'[1]4. Children with disabilities'!$B$8:$BG$226,'[1]4. Children with disabilities'!Y$1,FALSE)=#REF!,"",VLOOKUP($A201,'[1]4. Children with disabilities'!$B$8:$BG$226,'[1]4. Children with disabilities'!Y$1,FALSE))</f>
        <v>#VALUE!</v>
      </c>
      <c r="P201" s="20" t="e" vm="1">
        <f>IF(VLOOKUP($A201,'[1]4. Children with disabilities'!$B$8:$BG$226,'[1]4. Children with disabilities'!Z$1,FALSE)=F201,"",VLOOKUP($A201,'[1]4. Children with disabilities'!$B$8:$BG$226,'[1]4. Children with disabilities'!Z$1,FALSE)-F201)</f>
        <v>#VALUE!</v>
      </c>
      <c r="Q201" s="20" t="e" vm="1">
        <f>IF(VLOOKUP($A201,'[1]4. Children with disabilities'!$B$8:$BG$226,'[1]4. Children with disabilities'!AA$1,FALSE)=G201,"",VLOOKUP($A201,'[1]4. Children with disabilities'!$B$8:$BG$226,'[1]4. Children with disabilities'!AA$1,FALSE))</f>
        <v>#VALUE!</v>
      </c>
      <c r="R201" s="7" t="e" vm="1">
        <f>IF(VLOOKUP($A201,'[1]4. Children with disabilities'!$B$8:$BG$226,'[1]4. Children with disabilities'!AB$1,FALSE)=H201,"",VLOOKUP($A201,'[1]4. Children with disabilities'!$B$8:$BG$226,'[1]4. Children with disabilities'!AB$1,FALSE))</f>
        <v>#VALUE!</v>
      </c>
      <c r="AA201" s="20"/>
      <c r="AB201" s="20"/>
      <c r="AC201" s="20"/>
      <c r="AD201" s="20"/>
    </row>
    <row r="202" spans="1:30" x14ac:dyDescent="0.3">
      <c r="A202" s="7" t="s">
        <v>93</v>
      </c>
      <c r="B202" s="7" t="s">
        <v>432</v>
      </c>
      <c r="C202" s="40" t="s">
        <v>5</v>
      </c>
      <c r="D202" s="7" t="s">
        <v>5</v>
      </c>
      <c r="E202" s="17" t="s">
        <v>5</v>
      </c>
      <c r="F202" s="17" t="s">
        <v>5</v>
      </c>
      <c r="G202" s="18" t="s">
        <v>5</v>
      </c>
      <c r="H202" s="19" t="s">
        <v>5</v>
      </c>
      <c r="J202" s="7" t="e" vm="1">
        <f>IF(VLOOKUP($A202,'[1]4. Children with disabilities'!$B$8:$BG$226,'[1]4. Children with disabilities'!T$1,FALSE)=C202,"",VLOOKUP($A202,'[1]4. Children with disabilities'!$B$8:$BG$226,'[1]4. Children with disabilities'!T$1,FALSE)-C202)</f>
        <v>#VALUE!</v>
      </c>
      <c r="K202" s="7" t="e" vm="1">
        <f>IF(VLOOKUP($A202,'[1]4. Children with disabilities'!$B$8:$BG$226,'[1]4. Children with disabilities'!U$1,FALSE)=D202,"",VLOOKUP($A202,'[1]4. Children with disabilities'!$B$8:$BG$226,'[1]4. Children with disabilities'!U$1,FALSE))</f>
        <v>#VALUE!</v>
      </c>
      <c r="L202" s="20" t="e" vm="1">
        <f>IF(VLOOKUP($A202,'[1]4. Children with disabilities'!$B$8:$BG$226,'[1]4. Children with disabilities'!V$1,FALSE)=#REF!,"",VLOOKUP($A202,'[1]4. Children with disabilities'!$B$8:$BG$226,'[1]4. Children with disabilities'!V$1,FALSE)-#REF!)</f>
        <v>#VALUE!</v>
      </c>
      <c r="M202" s="20" t="e" vm="1">
        <f>IF(VLOOKUP($A202,'[1]4. Children with disabilities'!$B$8:$BG$226,'[1]4. Children with disabilities'!W$1,FALSE)=#REF!,"",VLOOKUP($A202,'[1]4. Children with disabilities'!$B$8:$BG$226,'[1]4. Children with disabilities'!W$1,FALSE))</f>
        <v>#VALUE!</v>
      </c>
      <c r="N202" s="20" t="e" vm="1">
        <f>IF(VLOOKUP($A202,'[1]4. Children with disabilities'!$B$8:$BG$226,'[1]4. Children with disabilities'!X$1,FALSE)=E202,"",VLOOKUP($A202,'[1]4. Children with disabilities'!$B$8:$BG$226,'[1]4. Children with disabilities'!X$1,FALSE)-E202)</f>
        <v>#VALUE!</v>
      </c>
      <c r="O202" s="20" t="e" vm="1">
        <f>IF(VLOOKUP($A202,'[1]4. Children with disabilities'!$B$8:$BG$226,'[1]4. Children with disabilities'!Y$1,FALSE)=#REF!,"",VLOOKUP($A202,'[1]4. Children with disabilities'!$B$8:$BG$226,'[1]4. Children with disabilities'!Y$1,FALSE))</f>
        <v>#VALUE!</v>
      </c>
      <c r="P202" s="20" t="e" vm="1">
        <f>IF(VLOOKUP($A202,'[1]4. Children with disabilities'!$B$8:$BG$226,'[1]4. Children with disabilities'!Z$1,FALSE)=F202,"",VLOOKUP($A202,'[1]4. Children with disabilities'!$B$8:$BG$226,'[1]4. Children with disabilities'!Z$1,FALSE)-F202)</f>
        <v>#VALUE!</v>
      </c>
      <c r="Q202" s="20" t="e" vm="1">
        <f>IF(VLOOKUP($A202,'[1]4. Children with disabilities'!$B$8:$BG$226,'[1]4. Children with disabilities'!AA$1,FALSE)=G202,"",VLOOKUP($A202,'[1]4. Children with disabilities'!$B$8:$BG$226,'[1]4. Children with disabilities'!AA$1,FALSE))</f>
        <v>#VALUE!</v>
      </c>
      <c r="R202" s="7" t="e" vm="1">
        <f>IF(VLOOKUP($A202,'[1]4. Children with disabilities'!$B$8:$BG$226,'[1]4. Children with disabilities'!AB$1,FALSE)=H202,"",VLOOKUP($A202,'[1]4. Children with disabilities'!$B$8:$BG$226,'[1]4. Children with disabilities'!AB$1,FALSE))</f>
        <v>#VALUE!</v>
      </c>
      <c r="AA202" s="20"/>
      <c r="AB202" s="20"/>
      <c r="AC202" s="20"/>
      <c r="AD202" s="20"/>
    </row>
    <row r="203" spans="1:30" x14ac:dyDescent="0.3">
      <c r="A203" s="7" t="s">
        <v>178</v>
      </c>
      <c r="B203" s="7" t="s">
        <v>382</v>
      </c>
      <c r="C203" s="40">
        <v>119.63766877456843</v>
      </c>
      <c r="D203" s="7" t="s">
        <v>5</v>
      </c>
      <c r="E203" s="15">
        <v>2021</v>
      </c>
      <c r="F203" s="17" t="s">
        <v>442</v>
      </c>
      <c r="G203" s="18"/>
      <c r="H203" s="19" t="s">
        <v>548</v>
      </c>
      <c r="J203" s="7" t="e" vm="1">
        <f>IF(VLOOKUP($A203,'[1]4. Children with disabilities'!$B$8:$BG$226,'[1]4. Children with disabilities'!T$1,FALSE)=C203,"",VLOOKUP($A203,'[1]4. Children with disabilities'!$B$8:$BG$226,'[1]4. Children with disabilities'!T$1,FALSE)-C203)</f>
        <v>#VALUE!</v>
      </c>
      <c r="K203" s="7" t="e" vm="1">
        <f>IF(VLOOKUP($A203,'[1]4. Children with disabilities'!$B$8:$BG$226,'[1]4. Children with disabilities'!U$1,FALSE)=D203,"",VLOOKUP($A203,'[1]4. Children with disabilities'!$B$8:$BG$226,'[1]4. Children with disabilities'!U$1,FALSE))</f>
        <v>#VALUE!</v>
      </c>
      <c r="L203" s="20" t="e" vm="1">
        <f>IF(VLOOKUP($A203,'[1]4. Children with disabilities'!$B$8:$BG$226,'[1]4. Children with disabilities'!V$1,FALSE)=#REF!,"",VLOOKUP($A203,'[1]4. Children with disabilities'!$B$8:$BG$226,'[1]4. Children with disabilities'!V$1,FALSE)-#REF!)</f>
        <v>#VALUE!</v>
      </c>
      <c r="M203" s="20" t="e" vm="1">
        <f>IF(VLOOKUP($A203,'[1]4. Children with disabilities'!$B$8:$BG$226,'[1]4. Children with disabilities'!W$1,FALSE)=#REF!,"",VLOOKUP($A203,'[1]4. Children with disabilities'!$B$8:$BG$226,'[1]4. Children with disabilities'!W$1,FALSE))</f>
        <v>#VALUE!</v>
      </c>
      <c r="N203" s="20" t="e" vm="1">
        <f>IF(VLOOKUP($A203,'[1]4. Children with disabilities'!$B$8:$BG$226,'[1]4. Children with disabilities'!X$1,FALSE)=E203,"",VLOOKUP($A203,'[1]4. Children with disabilities'!$B$8:$BG$226,'[1]4. Children with disabilities'!X$1,FALSE)-E203)</f>
        <v>#VALUE!</v>
      </c>
      <c r="O203" s="20" t="e" vm="1">
        <f>IF(VLOOKUP($A203,'[1]4. Children with disabilities'!$B$8:$BG$226,'[1]4. Children with disabilities'!Y$1,FALSE)=#REF!,"",VLOOKUP($A203,'[1]4. Children with disabilities'!$B$8:$BG$226,'[1]4. Children with disabilities'!Y$1,FALSE))</f>
        <v>#VALUE!</v>
      </c>
      <c r="P203" s="20" t="e" vm="1">
        <f>IF(VLOOKUP($A203,'[1]4. Children with disabilities'!$B$8:$BG$226,'[1]4. Children with disabilities'!Z$1,FALSE)=F203,"",VLOOKUP($A203,'[1]4. Children with disabilities'!$B$8:$BG$226,'[1]4. Children with disabilities'!Z$1,FALSE)-F203)</f>
        <v>#VALUE!</v>
      </c>
      <c r="Q203" s="20" t="e" vm="1">
        <f>IF(VLOOKUP($A203,'[1]4. Children with disabilities'!$B$8:$BG$226,'[1]4. Children with disabilities'!AA$1,FALSE)=G203,"",VLOOKUP($A203,'[1]4. Children with disabilities'!$B$8:$BG$226,'[1]4. Children with disabilities'!AA$1,FALSE))</f>
        <v>#VALUE!</v>
      </c>
      <c r="R203" s="7" t="e" vm="1">
        <f>IF(VLOOKUP($A203,'[1]4. Children with disabilities'!$B$8:$BG$226,'[1]4. Children with disabilities'!AB$1,FALSE)=H203,"",VLOOKUP($A203,'[1]4. Children with disabilities'!$B$8:$BG$226,'[1]4. Children with disabilities'!AB$1,FALSE))</f>
        <v>#VALUE!</v>
      </c>
      <c r="AA203" s="20"/>
      <c r="AB203" s="20"/>
      <c r="AC203" s="20"/>
      <c r="AD203" s="20"/>
    </row>
    <row r="204" spans="1:30" x14ac:dyDescent="0.3">
      <c r="A204" s="7" t="s">
        <v>199</v>
      </c>
      <c r="B204" s="7" t="s">
        <v>426</v>
      </c>
      <c r="C204" s="40">
        <v>30.915672713544332</v>
      </c>
      <c r="D204" s="7" t="s">
        <v>5</v>
      </c>
      <c r="E204" s="15">
        <v>2011</v>
      </c>
      <c r="F204" s="17" t="s">
        <v>442</v>
      </c>
      <c r="G204" s="18"/>
      <c r="H204" s="19" t="s">
        <v>571</v>
      </c>
      <c r="J204" s="7" t="e" vm="1">
        <f>IF(VLOOKUP($A204,'[1]4. Children with disabilities'!$B$8:$BG$226,'[1]4. Children with disabilities'!T$1,FALSE)=C204,"",VLOOKUP($A204,'[1]4. Children with disabilities'!$B$8:$BG$226,'[1]4. Children with disabilities'!T$1,FALSE)-C204)</f>
        <v>#VALUE!</v>
      </c>
      <c r="K204" s="7" t="e" vm="1">
        <f>IF(VLOOKUP($A204,'[1]4. Children with disabilities'!$B$8:$BG$226,'[1]4. Children with disabilities'!U$1,FALSE)=D204,"",VLOOKUP($A204,'[1]4. Children with disabilities'!$B$8:$BG$226,'[1]4. Children with disabilities'!U$1,FALSE))</f>
        <v>#VALUE!</v>
      </c>
      <c r="L204" s="20" t="e" vm="1">
        <f>IF(VLOOKUP($A204,'[1]4. Children with disabilities'!$B$8:$BG$226,'[1]4. Children with disabilities'!V$1,FALSE)=#REF!,"",VLOOKUP($A204,'[1]4. Children with disabilities'!$B$8:$BG$226,'[1]4. Children with disabilities'!V$1,FALSE)-#REF!)</f>
        <v>#VALUE!</v>
      </c>
      <c r="M204" s="20" t="e" vm="1">
        <f>IF(VLOOKUP($A204,'[1]4. Children with disabilities'!$B$8:$BG$226,'[1]4. Children with disabilities'!W$1,FALSE)=#REF!,"",VLOOKUP($A204,'[1]4. Children with disabilities'!$B$8:$BG$226,'[1]4. Children with disabilities'!W$1,FALSE))</f>
        <v>#VALUE!</v>
      </c>
      <c r="N204" s="20" t="e" vm="1">
        <f>IF(VLOOKUP($A204,'[1]4. Children with disabilities'!$B$8:$BG$226,'[1]4. Children with disabilities'!X$1,FALSE)=E204,"",VLOOKUP($A204,'[1]4. Children with disabilities'!$B$8:$BG$226,'[1]4. Children with disabilities'!X$1,FALSE)-E204)</f>
        <v>#VALUE!</v>
      </c>
      <c r="O204" s="20" t="e" vm="1">
        <f>IF(VLOOKUP($A204,'[1]4. Children with disabilities'!$B$8:$BG$226,'[1]4. Children with disabilities'!Y$1,FALSE)=#REF!,"",VLOOKUP($A204,'[1]4. Children with disabilities'!$B$8:$BG$226,'[1]4. Children with disabilities'!Y$1,FALSE))</f>
        <v>#VALUE!</v>
      </c>
      <c r="P204" s="20" t="e" vm="1">
        <f>IF(VLOOKUP($A204,'[1]4. Children with disabilities'!$B$8:$BG$226,'[1]4. Children with disabilities'!Z$1,FALSE)=F204,"",VLOOKUP($A204,'[1]4. Children with disabilities'!$B$8:$BG$226,'[1]4. Children with disabilities'!Z$1,FALSE)-F204)</f>
        <v>#VALUE!</v>
      </c>
      <c r="Q204" s="20" t="e" vm="1">
        <f>IF(VLOOKUP($A204,'[1]4. Children with disabilities'!$B$8:$BG$226,'[1]4. Children with disabilities'!AA$1,FALSE)=G204,"",VLOOKUP($A204,'[1]4. Children with disabilities'!$B$8:$BG$226,'[1]4. Children with disabilities'!AA$1,FALSE))</f>
        <v>#VALUE!</v>
      </c>
      <c r="R204" s="7" t="e" vm="1">
        <f>IF(VLOOKUP($A204,'[1]4. Children with disabilities'!$B$8:$BG$226,'[1]4. Children with disabilities'!AB$1,FALSE)=H204,"",VLOOKUP($A204,'[1]4. Children with disabilities'!$B$8:$BG$226,'[1]4. Children with disabilities'!AB$1,FALSE))</f>
        <v>#VALUE!</v>
      </c>
      <c r="AA204" s="20"/>
      <c r="AB204" s="20"/>
      <c r="AC204" s="20"/>
      <c r="AD204" s="20"/>
    </row>
    <row r="205" spans="1:30" x14ac:dyDescent="0.3">
      <c r="A205" s="7" t="s">
        <v>35</v>
      </c>
      <c r="B205" s="7" t="s">
        <v>259</v>
      </c>
      <c r="C205" s="40">
        <v>11.566961026032075</v>
      </c>
      <c r="D205" s="7" t="s">
        <v>15</v>
      </c>
      <c r="E205" s="15">
        <v>2021</v>
      </c>
      <c r="F205" s="15" t="s">
        <v>455</v>
      </c>
      <c r="G205" s="18" t="s">
        <v>456</v>
      </c>
      <c r="H205" s="19" t="s">
        <v>467</v>
      </c>
      <c r="J205" s="7" t="e" vm="1">
        <f>IF(VLOOKUP($A205,'[1]4. Children with disabilities'!$B$8:$BG$226,'[1]4. Children with disabilities'!T$1,FALSE)=C205,"",VLOOKUP($A205,'[1]4. Children with disabilities'!$B$8:$BG$226,'[1]4. Children with disabilities'!T$1,FALSE)-C205)</f>
        <v>#VALUE!</v>
      </c>
      <c r="K205" s="7" t="e" vm="1">
        <f>IF(VLOOKUP($A205,'[1]4. Children with disabilities'!$B$8:$BG$226,'[1]4. Children with disabilities'!U$1,FALSE)=D205,"",VLOOKUP($A205,'[1]4. Children with disabilities'!$B$8:$BG$226,'[1]4. Children with disabilities'!U$1,FALSE))</f>
        <v>#VALUE!</v>
      </c>
      <c r="L205" s="20" t="e" vm="1">
        <f>IF(VLOOKUP($A205,'[1]4. Children with disabilities'!$B$8:$BG$226,'[1]4. Children with disabilities'!V$1,FALSE)=#REF!,"",VLOOKUP($A205,'[1]4. Children with disabilities'!$B$8:$BG$226,'[1]4. Children with disabilities'!V$1,FALSE)-#REF!)</f>
        <v>#VALUE!</v>
      </c>
      <c r="M205" s="20" t="e" vm="1">
        <f>IF(VLOOKUP($A205,'[1]4. Children with disabilities'!$B$8:$BG$226,'[1]4. Children with disabilities'!W$1,FALSE)=#REF!,"",VLOOKUP($A205,'[1]4. Children with disabilities'!$B$8:$BG$226,'[1]4. Children with disabilities'!W$1,FALSE))</f>
        <v>#VALUE!</v>
      </c>
      <c r="N205" s="20" t="e" vm="1">
        <f>IF(VLOOKUP($A205,'[1]4. Children with disabilities'!$B$8:$BG$226,'[1]4. Children with disabilities'!X$1,FALSE)=E205,"",VLOOKUP($A205,'[1]4. Children with disabilities'!$B$8:$BG$226,'[1]4. Children with disabilities'!X$1,FALSE)-E205)</f>
        <v>#VALUE!</v>
      </c>
      <c r="O205" s="20" t="e" vm="1">
        <f>IF(VLOOKUP($A205,'[1]4. Children with disabilities'!$B$8:$BG$226,'[1]4. Children with disabilities'!Y$1,FALSE)=#REF!,"",VLOOKUP($A205,'[1]4. Children with disabilities'!$B$8:$BG$226,'[1]4. Children with disabilities'!Y$1,FALSE))</f>
        <v>#VALUE!</v>
      </c>
      <c r="P205" s="20" t="e" vm="1">
        <f>IF(VLOOKUP($A205,'[1]4. Children with disabilities'!$B$8:$BG$226,'[1]4. Children with disabilities'!Z$1,FALSE)=F205,"",VLOOKUP($A205,'[1]4. Children with disabilities'!$B$8:$BG$226,'[1]4. Children with disabilities'!Z$1,FALSE)-F205)</f>
        <v>#VALUE!</v>
      </c>
      <c r="Q205" s="20" t="e" vm="1">
        <f>IF(VLOOKUP($A205,'[1]4. Children with disabilities'!$B$8:$BG$226,'[1]4. Children with disabilities'!AA$1,FALSE)=G205,"",VLOOKUP($A205,'[1]4. Children with disabilities'!$B$8:$BG$226,'[1]4. Children with disabilities'!AA$1,FALSE))</f>
        <v>#VALUE!</v>
      </c>
      <c r="R205" s="7" t="e" vm="1">
        <f>IF(VLOOKUP($A205,'[1]4. Children with disabilities'!$B$8:$BG$226,'[1]4. Children with disabilities'!AB$1,FALSE)=H205,"",VLOOKUP($A205,'[1]4. Children with disabilities'!$B$8:$BG$226,'[1]4. Children with disabilities'!AB$1,FALSE))</f>
        <v>#VALUE!</v>
      </c>
      <c r="AA205" s="20"/>
      <c r="AB205" s="20"/>
      <c r="AC205" s="20"/>
      <c r="AD205" s="20"/>
    </row>
    <row r="206" spans="1:30" x14ac:dyDescent="0.3">
      <c r="A206" s="7" t="s">
        <v>200</v>
      </c>
      <c r="B206" s="7" t="s">
        <v>427</v>
      </c>
      <c r="C206" s="20" t="s">
        <v>5</v>
      </c>
      <c r="D206" s="7" t="s">
        <v>5</v>
      </c>
      <c r="E206" s="15" t="s">
        <v>5</v>
      </c>
      <c r="F206" s="17" t="s">
        <v>5</v>
      </c>
      <c r="G206" s="18" t="s">
        <v>5</v>
      </c>
      <c r="H206" s="19" t="s">
        <v>5</v>
      </c>
      <c r="J206" s="7" t="e" vm="1">
        <f>IF(VLOOKUP($A206,'[1]4. Children with disabilities'!$B$8:$BG$226,'[1]4. Children with disabilities'!T$1,FALSE)=C206,"",VLOOKUP($A206,'[1]4. Children with disabilities'!$B$8:$BG$226,'[1]4. Children with disabilities'!T$1,FALSE)-C206)</f>
        <v>#VALUE!</v>
      </c>
      <c r="K206" s="7" t="e" vm="1">
        <f>IF(VLOOKUP($A206,'[1]4. Children with disabilities'!$B$8:$BG$226,'[1]4. Children with disabilities'!U$1,FALSE)=D206,"",VLOOKUP($A206,'[1]4. Children with disabilities'!$B$8:$BG$226,'[1]4. Children with disabilities'!U$1,FALSE))</f>
        <v>#VALUE!</v>
      </c>
      <c r="L206" s="20" t="e" vm="1">
        <f>IF(VLOOKUP($A206,'[1]4. Children with disabilities'!$B$8:$BG$226,'[1]4. Children with disabilities'!V$1,FALSE)=#REF!,"",VLOOKUP($A206,'[1]4. Children with disabilities'!$B$8:$BG$226,'[1]4. Children with disabilities'!V$1,FALSE)-#REF!)</f>
        <v>#VALUE!</v>
      </c>
      <c r="M206" s="20" t="e" vm="1">
        <f>IF(VLOOKUP($A206,'[1]4. Children with disabilities'!$B$8:$BG$226,'[1]4. Children with disabilities'!W$1,FALSE)=#REF!,"",VLOOKUP($A206,'[1]4. Children with disabilities'!$B$8:$BG$226,'[1]4. Children with disabilities'!W$1,FALSE))</f>
        <v>#VALUE!</v>
      </c>
      <c r="N206" s="20" t="e" vm="1">
        <f>IF(VLOOKUP($A206,'[1]4. Children with disabilities'!$B$8:$BG$226,'[1]4. Children with disabilities'!X$1,FALSE)=E206,"",VLOOKUP($A206,'[1]4. Children with disabilities'!$B$8:$BG$226,'[1]4. Children with disabilities'!X$1,FALSE)-E206)</f>
        <v>#VALUE!</v>
      </c>
      <c r="O206" s="20" t="e" vm="1">
        <f>IF(VLOOKUP($A206,'[1]4. Children with disabilities'!$B$8:$BG$226,'[1]4. Children with disabilities'!Y$1,FALSE)=#REF!,"",VLOOKUP($A206,'[1]4. Children with disabilities'!$B$8:$BG$226,'[1]4. Children with disabilities'!Y$1,FALSE))</f>
        <v>#VALUE!</v>
      </c>
      <c r="P206" s="20" t="e" vm="1">
        <f>IF(VLOOKUP($A206,'[1]4. Children with disabilities'!$B$8:$BG$226,'[1]4. Children with disabilities'!Z$1,FALSE)=F206,"",VLOOKUP($A206,'[1]4. Children with disabilities'!$B$8:$BG$226,'[1]4. Children with disabilities'!Z$1,FALSE)-F206)</f>
        <v>#VALUE!</v>
      </c>
      <c r="Q206" s="20" t="e" vm="1">
        <f>IF(VLOOKUP($A206,'[1]4. Children with disabilities'!$B$8:$BG$226,'[1]4. Children with disabilities'!AA$1,FALSE)=G206,"",VLOOKUP($A206,'[1]4. Children with disabilities'!$B$8:$BG$226,'[1]4. Children with disabilities'!AA$1,FALSE))</f>
        <v>#VALUE!</v>
      </c>
      <c r="R206" s="7" t="e" vm="1">
        <f>IF(VLOOKUP($A206,'[1]4. Children with disabilities'!$B$8:$BG$226,'[1]4. Children with disabilities'!AB$1,FALSE)=H206,"",VLOOKUP($A206,'[1]4. Children with disabilities'!$B$8:$BG$226,'[1]4. Children with disabilities'!AB$1,FALSE))</f>
        <v>#VALUE!</v>
      </c>
      <c r="AA206" s="20"/>
      <c r="AB206" s="20"/>
      <c r="AC206" s="20"/>
      <c r="AD206" s="20"/>
    </row>
    <row r="207" spans="1:30" x14ac:dyDescent="0.3">
      <c r="A207" s="7" t="s">
        <v>198</v>
      </c>
      <c r="B207" s="7" t="s">
        <v>425</v>
      </c>
      <c r="C207" s="40" t="s">
        <v>5</v>
      </c>
      <c r="D207" s="7" t="s">
        <v>5</v>
      </c>
      <c r="E207" s="15" t="s">
        <v>5</v>
      </c>
      <c r="F207" s="17" t="s">
        <v>5</v>
      </c>
      <c r="G207" s="18" t="s">
        <v>5</v>
      </c>
      <c r="H207" s="19" t="s">
        <v>5</v>
      </c>
      <c r="J207" s="7" t="e" vm="1">
        <f>IF(VLOOKUP($A207,'[1]4. Children with disabilities'!$B$8:$BG$226,'[1]4. Children with disabilities'!T$1,FALSE)=C207,"",VLOOKUP($A207,'[1]4. Children with disabilities'!$B$8:$BG$226,'[1]4. Children with disabilities'!T$1,FALSE)-C207)</f>
        <v>#VALUE!</v>
      </c>
      <c r="K207" s="7" t="e" vm="1">
        <f>IF(VLOOKUP($A207,'[1]4. Children with disabilities'!$B$8:$BG$226,'[1]4. Children with disabilities'!U$1,FALSE)=D207,"",VLOOKUP($A207,'[1]4. Children with disabilities'!$B$8:$BG$226,'[1]4. Children with disabilities'!U$1,FALSE))</f>
        <v>#VALUE!</v>
      </c>
      <c r="L207" s="20" t="e" vm="1">
        <f>IF(VLOOKUP($A207,'[1]4. Children with disabilities'!$B$8:$BG$226,'[1]4. Children with disabilities'!V$1,FALSE)=#REF!,"",VLOOKUP($A207,'[1]4. Children with disabilities'!$B$8:$BG$226,'[1]4. Children with disabilities'!V$1,FALSE)-#REF!)</f>
        <v>#VALUE!</v>
      </c>
      <c r="M207" s="20" t="e" vm="1">
        <f>IF(VLOOKUP($A207,'[1]4. Children with disabilities'!$B$8:$BG$226,'[1]4. Children with disabilities'!W$1,FALSE)=#REF!,"",VLOOKUP($A207,'[1]4. Children with disabilities'!$B$8:$BG$226,'[1]4. Children with disabilities'!W$1,FALSE))</f>
        <v>#VALUE!</v>
      </c>
      <c r="N207" s="20" t="e" vm="1">
        <f>IF(VLOOKUP($A207,'[1]4. Children with disabilities'!$B$8:$BG$226,'[1]4. Children with disabilities'!X$1,FALSE)=E207,"",VLOOKUP($A207,'[1]4. Children with disabilities'!$B$8:$BG$226,'[1]4. Children with disabilities'!X$1,FALSE)-E207)</f>
        <v>#VALUE!</v>
      </c>
      <c r="O207" s="20" t="e" vm="1">
        <f>IF(VLOOKUP($A207,'[1]4. Children with disabilities'!$B$8:$BG$226,'[1]4. Children with disabilities'!Y$1,FALSE)=#REF!,"",VLOOKUP($A207,'[1]4. Children with disabilities'!$B$8:$BG$226,'[1]4. Children with disabilities'!Y$1,FALSE))</f>
        <v>#VALUE!</v>
      </c>
      <c r="P207" s="20" t="e" vm="1">
        <f>IF(VLOOKUP($A207,'[1]4. Children with disabilities'!$B$8:$BG$226,'[1]4. Children with disabilities'!Z$1,FALSE)=F207,"",VLOOKUP($A207,'[1]4. Children with disabilities'!$B$8:$BG$226,'[1]4. Children with disabilities'!Z$1,FALSE)-F207)</f>
        <v>#VALUE!</v>
      </c>
      <c r="Q207" s="20" t="e" vm="1">
        <f>IF(VLOOKUP($A207,'[1]4. Children with disabilities'!$B$8:$BG$226,'[1]4. Children with disabilities'!AA$1,FALSE)=G207,"",VLOOKUP($A207,'[1]4. Children with disabilities'!$B$8:$BG$226,'[1]4. Children with disabilities'!AA$1,FALSE))</f>
        <v>#VALUE!</v>
      </c>
      <c r="R207" s="7" t="e" vm="1">
        <f>IF(VLOOKUP($A207,'[1]4. Children with disabilities'!$B$8:$BG$226,'[1]4. Children with disabilities'!AB$1,FALSE)=H207,"",VLOOKUP($A207,'[1]4. Children with disabilities'!$B$8:$BG$226,'[1]4. Children with disabilities'!AB$1,FALSE))</f>
        <v>#VALUE!</v>
      </c>
      <c r="AA207" s="20"/>
      <c r="AB207" s="20"/>
      <c r="AC207" s="20"/>
      <c r="AD207" s="20"/>
    </row>
    <row r="208" spans="1:30" x14ac:dyDescent="0.3">
      <c r="A208" s="7" t="s">
        <v>155</v>
      </c>
      <c r="B208" s="7" t="s">
        <v>383</v>
      </c>
      <c r="C208" s="20" t="s">
        <v>5</v>
      </c>
      <c r="D208" s="7" t="s">
        <v>5</v>
      </c>
      <c r="E208" s="15" t="s">
        <v>5</v>
      </c>
      <c r="F208" s="17" t="s">
        <v>5</v>
      </c>
      <c r="G208" s="18" t="s">
        <v>5</v>
      </c>
      <c r="H208" s="19" t="s">
        <v>5</v>
      </c>
      <c r="J208" s="7" t="e" vm="1">
        <f>IF(VLOOKUP($A208,'[1]4. Children with disabilities'!$B$8:$BG$226,'[1]4. Children with disabilities'!T$1,FALSE)=C208,"",VLOOKUP($A208,'[1]4. Children with disabilities'!$B$8:$BG$226,'[1]4. Children with disabilities'!T$1,FALSE)-C208)</f>
        <v>#VALUE!</v>
      </c>
      <c r="K208" s="7" t="e" vm="1">
        <f>IF(VLOOKUP($A208,'[1]4. Children with disabilities'!$B$8:$BG$226,'[1]4. Children with disabilities'!U$1,FALSE)=D208,"",VLOOKUP($A208,'[1]4. Children with disabilities'!$B$8:$BG$226,'[1]4. Children with disabilities'!U$1,FALSE))</f>
        <v>#VALUE!</v>
      </c>
      <c r="L208" s="20" t="e" vm="1">
        <f>IF(VLOOKUP($A208,'[1]4. Children with disabilities'!$B$8:$BG$226,'[1]4. Children with disabilities'!V$1,FALSE)=#REF!,"",VLOOKUP($A208,'[1]4. Children with disabilities'!$B$8:$BG$226,'[1]4. Children with disabilities'!V$1,FALSE)-#REF!)</f>
        <v>#VALUE!</v>
      </c>
      <c r="M208" s="20" t="e" vm="1">
        <f>IF(VLOOKUP($A208,'[1]4. Children with disabilities'!$B$8:$BG$226,'[1]4. Children with disabilities'!W$1,FALSE)=#REF!,"",VLOOKUP($A208,'[1]4. Children with disabilities'!$B$8:$BG$226,'[1]4. Children with disabilities'!W$1,FALSE))</f>
        <v>#VALUE!</v>
      </c>
      <c r="N208" s="20" t="e" vm="1">
        <f>IF(VLOOKUP($A208,'[1]4. Children with disabilities'!$B$8:$BG$226,'[1]4. Children with disabilities'!X$1,FALSE)=E208,"",VLOOKUP($A208,'[1]4. Children with disabilities'!$B$8:$BG$226,'[1]4. Children with disabilities'!X$1,FALSE)-E208)</f>
        <v>#VALUE!</v>
      </c>
      <c r="O208" s="20" t="e" vm="1">
        <f>IF(VLOOKUP($A208,'[1]4. Children with disabilities'!$B$8:$BG$226,'[1]4. Children with disabilities'!Y$1,FALSE)=#REF!,"",VLOOKUP($A208,'[1]4. Children with disabilities'!$B$8:$BG$226,'[1]4. Children with disabilities'!Y$1,FALSE))</f>
        <v>#VALUE!</v>
      </c>
      <c r="P208" s="20" t="e" vm="1">
        <f>IF(VLOOKUP($A208,'[1]4. Children with disabilities'!$B$8:$BG$226,'[1]4. Children with disabilities'!Z$1,FALSE)=F208,"",VLOOKUP($A208,'[1]4. Children with disabilities'!$B$8:$BG$226,'[1]4. Children with disabilities'!Z$1,FALSE)-F208)</f>
        <v>#VALUE!</v>
      </c>
      <c r="Q208" s="20" t="e" vm="1">
        <f>IF(VLOOKUP($A208,'[1]4. Children with disabilities'!$B$8:$BG$226,'[1]4. Children with disabilities'!AA$1,FALSE)=G208,"",VLOOKUP($A208,'[1]4. Children with disabilities'!$B$8:$BG$226,'[1]4. Children with disabilities'!AA$1,FALSE))</f>
        <v>#VALUE!</v>
      </c>
      <c r="R208" s="7" t="e" vm="1">
        <f>IF(VLOOKUP($A208,'[1]4. Children with disabilities'!$B$8:$BG$226,'[1]4. Children with disabilities'!AB$1,FALSE)=H208,"",VLOOKUP($A208,'[1]4. Children with disabilities'!$B$8:$BG$226,'[1]4. Children with disabilities'!AB$1,FALSE))</f>
        <v>#VALUE!</v>
      </c>
      <c r="AA208" s="20"/>
      <c r="AB208" s="20"/>
      <c r="AC208" s="20"/>
      <c r="AD208" s="20"/>
    </row>
    <row r="209" spans="1:30" x14ac:dyDescent="0.3">
      <c r="A209" s="7" t="s">
        <v>201</v>
      </c>
      <c r="B209" s="7" t="s">
        <v>428</v>
      </c>
      <c r="C209" s="20"/>
      <c r="E209" s="15"/>
      <c r="F209" s="17"/>
      <c r="G209" s="18"/>
      <c r="H209" s="19"/>
      <c r="J209" s="7" t="e" vm="1">
        <f>IF(VLOOKUP($A209,'[1]4. Children with disabilities'!$B$8:$BG$226,'[1]4. Children with disabilities'!T$1,FALSE)=C209,"",VLOOKUP($A209,'[1]4. Children with disabilities'!$B$8:$BG$226,'[1]4. Children with disabilities'!T$1,FALSE)-C209)</f>
        <v>#VALUE!</v>
      </c>
      <c r="K209" s="7" t="e" vm="1">
        <f>IF(VLOOKUP($A209,'[1]4. Children with disabilities'!$B$8:$BG$226,'[1]4. Children with disabilities'!U$1,FALSE)=D209,"",VLOOKUP($A209,'[1]4. Children with disabilities'!$B$8:$BG$226,'[1]4. Children with disabilities'!U$1,FALSE))</f>
        <v>#VALUE!</v>
      </c>
      <c r="L209" s="20" t="e" vm="1">
        <f>IF(VLOOKUP($A209,'[1]4. Children with disabilities'!$B$8:$BG$226,'[1]4. Children with disabilities'!V$1,FALSE)=#REF!,"",VLOOKUP($A209,'[1]4. Children with disabilities'!$B$8:$BG$226,'[1]4. Children with disabilities'!V$1,FALSE)-#REF!)</f>
        <v>#VALUE!</v>
      </c>
      <c r="M209" s="20" t="e" vm="1">
        <f>IF(VLOOKUP($A209,'[1]4. Children with disabilities'!$B$8:$BG$226,'[1]4. Children with disabilities'!W$1,FALSE)=#REF!,"",VLOOKUP($A209,'[1]4. Children with disabilities'!$B$8:$BG$226,'[1]4. Children with disabilities'!W$1,FALSE))</f>
        <v>#VALUE!</v>
      </c>
      <c r="N209" s="20" t="e" vm="1">
        <f>IF(VLOOKUP($A209,'[1]4. Children with disabilities'!$B$8:$BG$226,'[1]4. Children with disabilities'!X$1,FALSE)=E209,"",VLOOKUP($A209,'[1]4. Children with disabilities'!$B$8:$BG$226,'[1]4. Children with disabilities'!X$1,FALSE)-E209)</f>
        <v>#VALUE!</v>
      </c>
      <c r="O209" s="20" t="e" vm="1">
        <f>IF(VLOOKUP($A209,'[1]4. Children with disabilities'!$B$8:$BG$226,'[1]4. Children with disabilities'!Y$1,FALSE)=#REF!,"",VLOOKUP($A209,'[1]4. Children with disabilities'!$B$8:$BG$226,'[1]4. Children with disabilities'!Y$1,FALSE))</f>
        <v>#VALUE!</v>
      </c>
      <c r="P209" s="20" t="e" vm="1">
        <f>IF(VLOOKUP($A209,'[1]4. Children with disabilities'!$B$8:$BG$226,'[1]4. Children with disabilities'!Z$1,FALSE)=F209,"",VLOOKUP($A209,'[1]4. Children with disabilities'!$B$8:$BG$226,'[1]4. Children with disabilities'!Z$1,FALSE)-F209)</f>
        <v>#VALUE!</v>
      </c>
      <c r="Q209" s="20" t="e" vm="1">
        <f>IF(VLOOKUP($A209,'[1]4. Children with disabilities'!$B$8:$BG$226,'[1]4. Children with disabilities'!AA$1,FALSE)=G209,"",VLOOKUP($A209,'[1]4. Children with disabilities'!$B$8:$BG$226,'[1]4. Children with disabilities'!AA$1,FALSE))</f>
        <v>#VALUE!</v>
      </c>
      <c r="R209" s="7" t="e" vm="1">
        <f>IF(VLOOKUP($A209,'[1]4. Children with disabilities'!$B$8:$BG$226,'[1]4. Children with disabilities'!AB$1,FALSE)=H209,"",VLOOKUP($A209,'[1]4. Children with disabilities'!$B$8:$BG$226,'[1]4. Children with disabilities'!AB$1,FALSE))</f>
        <v>#VALUE!</v>
      </c>
      <c r="AA209" s="20"/>
      <c r="AB209" s="20"/>
      <c r="AC209" s="20"/>
      <c r="AD209" s="20"/>
    </row>
    <row r="210" spans="1:30" x14ac:dyDescent="0.3">
      <c r="A210" s="7" t="s">
        <v>168</v>
      </c>
      <c r="B210" s="7" t="s">
        <v>396</v>
      </c>
      <c r="C210" s="40">
        <v>71.694333430809607</v>
      </c>
      <c r="D210" s="7" t="s">
        <v>5</v>
      </c>
      <c r="E210" s="15">
        <v>2011</v>
      </c>
      <c r="F210" s="17" t="s">
        <v>442</v>
      </c>
      <c r="G210" s="18"/>
      <c r="H210" s="19" t="s">
        <v>552</v>
      </c>
      <c r="J210" s="7" t="e" vm="1">
        <f>IF(VLOOKUP($A210,'[1]4. Children with disabilities'!$B$8:$BG$226,'[1]4. Children with disabilities'!T$1,FALSE)=C210,"",VLOOKUP($A210,'[1]4. Children with disabilities'!$B$8:$BG$226,'[1]4. Children with disabilities'!T$1,FALSE)-C210)</f>
        <v>#VALUE!</v>
      </c>
      <c r="K210" s="7" t="e" vm="1">
        <f>IF(VLOOKUP($A210,'[1]4. Children with disabilities'!$B$8:$BG$226,'[1]4. Children with disabilities'!U$1,FALSE)=D210,"",VLOOKUP($A210,'[1]4. Children with disabilities'!$B$8:$BG$226,'[1]4. Children with disabilities'!U$1,FALSE))</f>
        <v>#VALUE!</v>
      </c>
      <c r="L210" s="20" t="e" vm="1">
        <f>IF(VLOOKUP($A210,'[1]4. Children with disabilities'!$B$8:$BG$226,'[1]4. Children with disabilities'!V$1,FALSE)=#REF!,"",VLOOKUP($A210,'[1]4. Children with disabilities'!$B$8:$BG$226,'[1]4. Children with disabilities'!V$1,FALSE)-#REF!)</f>
        <v>#VALUE!</v>
      </c>
      <c r="M210" s="20" t="e" vm="1">
        <f>IF(VLOOKUP($A210,'[1]4. Children with disabilities'!$B$8:$BG$226,'[1]4. Children with disabilities'!W$1,FALSE)=#REF!,"",VLOOKUP($A210,'[1]4. Children with disabilities'!$B$8:$BG$226,'[1]4. Children with disabilities'!W$1,FALSE))</f>
        <v>#VALUE!</v>
      </c>
      <c r="N210" s="20" t="e" vm="1">
        <f>IF(VLOOKUP($A210,'[1]4. Children with disabilities'!$B$8:$BG$226,'[1]4. Children with disabilities'!X$1,FALSE)=E210,"",VLOOKUP($A210,'[1]4. Children with disabilities'!$B$8:$BG$226,'[1]4. Children with disabilities'!X$1,FALSE)-E210)</f>
        <v>#VALUE!</v>
      </c>
      <c r="O210" s="20" t="e" vm="1">
        <f>IF(VLOOKUP($A210,'[1]4. Children with disabilities'!$B$8:$BG$226,'[1]4. Children with disabilities'!Y$1,FALSE)=#REF!,"",VLOOKUP($A210,'[1]4. Children with disabilities'!$B$8:$BG$226,'[1]4. Children with disabilities'!Y$1,FALSE))</f>
        <v>#VALUE!</v>
      </c>
      <c r="P210" s="20" t="e" vm="1">
        <f>IF(VLOOKUP($A210,'[1]4. Children with disabilities'!$B$8:$BG$226,'[1]4. Children with disabilities'!Z$1,FALSE)=F210,"",VLOOKUP($A210,'[1]4. Children with disabilities'!$B$8:$BG$226,'[1]4. Children with disabilities'!Z$1,FALSE)-F210)</f>
        <v>#VALUE!</v>
      </c>
      <c r="Q210" s="20" t="e" vm="1">
        <f>IF(VLOOKUP($A210,'[1]4. Children with disabilities'!$B$8:$BG$226,'[1]4. Children with disabilities'!AA$1,FALSE)=G210,"",VLOOKUP($A210,'[1]4. Children with disabilities'!$B$8:$BG$226,'[1]4. Children with disabilities'!AA$1,FALSE))</f>
        <v>#VALUE!</v>
      </c>
      <c r="R210" s="7" t="e" vm="1">
        <f>IF(VLOOKUP($A210,'[1]4. Children with disabilities'!$B$8:$BG$226,'[1]4. Children with disabilities'!AB$1,FALSE)=H210,"",VLOOKUP($A210,'[1]4. Children with disabilities'!$B$8:$BG$226,'[1]4. Children with disabilities'!AB$1,FALSE))</f>
        <v>#VALUE!</v>
      </c>
      <c r="AA210" s="20"/>
      <c r="AB210" s="20"/>
      <c r="AC210" s="20"/>
      <c r="AD210" s="20"/>
    </row>
    <row r="211" spans="1:30" x14ac:dyDescent="0.3">
      <c r="A211" s="7" t="s">
        <v>202</v>
      </c>
      <c r="B211" s="7" t="s">
        <v>429</v>
      </c>
      <c r="C211" s="20">
        <v>66.282711629980071</v>
      </c>
      <c r="D211" s="7" t="s">
        <v>5</v>
      </c>
      <c r="E211" s="15">
        <v>2013</v>
      </c>
      <c r="F211" s="17" t="s">
        <v>442</v>
      </c>
      <c r="G211" s="18"/>
      <c r="H211" s="19" t="s">
        <v>572</v>
      </c>
      <c r="J211" s="7" t="e" vm="1">
        <f>IF(VLOOKUP($A211,'[1]4. Children with disabilities'!$B$8:$BG$226,'[1]4. Children with disabilities'!T$1,FALSE)=C211,"",VLOOKUP($A211,'[1]4. Children with disabilities'!$B$8:$BG$226,'[1]4. Children with disabilities'!T$1,FALSE)-C211)</f>
        <v>#VALUE!</v>
      </c>
      <c r="K211" s="7" t="e" vm="1">
        <f>IF(VLOOKUP($A211,'[1]4. Children with disabilities'!$B$8:$BG$226,'[1]4. Children with disabilities'!U$1,FALSE)=D211,"",VLOOKUP($A211,'[1]4. Children with disabilities'!$B$8:$BG$226,'[1]4. Children with disabilities'!U$1,FALSE))</f>
        <v>#VALUE!</v>
      </c>
      <c r="L211" s="20" t="e" vm="1">
        <f>IF(VLOOKUP($A211,'[1]4. Children with disabilities'!$B$8:$BG$226,'[1]4. Children with disabilities'!V$1,FALSE)=#REF!,"",VLOOKUP($A211,'[1]4. Children with disabilities'!$B$8:$BG$226,'[1]4. Children with disabilities'!V$1,FALSE)-#REF!)</f>
        <v>#VALUE!</v>
      </c>
      <c r="M211" s="20" t="e" vm="1">
        <f>IF(VLOOKUP($A211,'[1]4. Children with disabilities'!$B$8:$BG$226,'[1]4. Children with disabilities'!W$1,FALSE)=#REF!,"",VLOOKUP($A211,'[1]4. Children with disabilities'!$B$8:$BG$226,'[1]4. Children with disabilities'!W$1,FALSE))</f>
        <v>#VALUE!</v>
      </c>
      <c r="N211" s="20" t="e" vm="1">
        <f>IF(VLOOKUP($A211,'[1]4. Children with disabilities'!$B$8:$BG$226,'[1]4. Children with disabilities'!X$1,FALSE)=E211,"",VLOOKUP($A211,'[1]4. Children with disabilities'!$B$8:$BG$226,'[1]4. Children with disabilities'!X$1,FALSE)-E211)</f>
        <v>#VALUE!</v>
      </c>
      <c r="O211" s="20" t="e" vm="1">
        <f>IF(VLOOKUP($A211,'[1]4. Children with disabilities'!$B$8:$BG$226,'[1]4. Children with disabilities'!Y$1,FALSE)=#REF!,"",VLOOKUP($A211,'[1]4. Children with disabilities'!$B$8:$BG$226,'[1]4. Children with disabilities'!Y$1,FALSE))</f>
        <v>#VALUE!</v>
      </c>
      <c r="P211" s="20" t="e" vm="1">
        <f>IF(VLOOKUP($A211,'[1]4. Children with disabilities'!$B$8:$BG$226,'[1]4. Children with disabilities'!Z$1,FALSE)=F211,"",VLOOKUP($A211,'[1]4. Children with disabilities'!$B$8:$BG$226,'[1]4. Children with disabilities'!Z$1,FALSE)-F211)</f>
        <v>#VALUE!</v>
      </c>
      <c r="Q211" s="20" t="e" vm="1">
        <f>IF(VLOOKUP($A211,'[1]4. Children with disabilities'!$B$8:$BG$226,'[1]4. Children with disabilities'!AA$1,FALSE)=G211,"",VLOOKUP($A211,'[1]4. Children with disabilities'!$B$8:$BG$226,'[1]4. Children with disabilities'!AA$1,FALSE))</f>
        <v>#VALUE!</v>
      </c>
      <c r="R211" s="7" t="e" vm="1">
        <f>IF(VLOOKUP($A211,'[1]4. Children with disabilities'!$B$8:$BG$226,'[1]4. Children with disabilities'!AB$1,FALSE)=H211,"",VLOOKUP($A211,'[1]4. Children with disabilities'!$B$8:$BG$226,'[1]4. Children with disabilities'!AB$1,FALSE))</f>
        <v>#VALUE!</v>
      </c>
      <c r="AA211" s="20"/>
      <c r="AB211" s="20"/>
      <c r="AC211" s="20"/>
      <c r="AD211" s="20"/>
    </row>
    <row r="212" spans="1:30" x14ac:dyDescent="0.3">
      <c r="A212" s="7" t="s">
        <v>203</v>
      </c>
      <c r="B212" s="7" t="s">
        <v>430</v>
      </c>
      <c r="C212" s="20"/>
      <c r="E212" s="15"/>
      <c r="F212" s="17"/>
      <c r="G212" s="18"/>
      <c r="H212" s="19"/>
      <c r="J212" s="7" t="e" vm="1">
        <f>IF(VLOOKUP($A212,'[1]4. Children with disabilities'!$B$8:$BG$226,'[1]4. Children with disabilities'!T$1,FALSE)=C212,"",VLOOKUP($A212,'[1]4. Children with disabilities'!$B$8:$BG$226,'[1]4. Children with disabilities'!T$1,FALSE)-C212)</f>
        <v>#VALUE!</v>
      </c>
      <c r="K212" s="7" t="e" vm="1">
        <f>IF(VLOOKUP($A212,'[1]4. Children with disabilities'!$B$8:$BG$226,'[1]4. Children with disabilities'!U$1,FALSE)=D212,"",VLOOKUP($A212,'[1]4. Children with disabilities'!$B$8:$BG$226,'[1]4. Children with disabilities'!U$1,FALSE))</f>
        <v>#VALUE!</v>
      </c>
      <c r="L212" s="20" t="e" vm="1">
        <f>IF(VLOOKUP($A212,'[1]4. Children with disabilities'!$B$8:$BG$226,'[1]4. Children with disabilities'!V$1,FALSE)=#REF!,"",VLOOKUP($A212,'[1]4. Children with disabilities'!$B$8:$BG$226,'[1]4. Children with disabilities'!V$1,FALSE)-#REF!)</f>
        <v>#VALUE!</v>
      </c>
      <c r="M212" s="20" t="e" vm="1">
        <f>IF(VLOOKUP($A212,'[1]4. Children with disabilities'!$B$8:$BG$226,'[1]4. Children with disabilities'!W$1,FALSE)=#REF!,"",VLOOKUP($A212,'[1]4. Children with disabilities'!$B$8:$BG$226,'[1]4. Children with disabilities'!W$1,FALSE))</f>
        <v>#VALUE!</v>
      </c>
      <c r="N212" s="20" t="e" vm="1">
        <f>IF(VLOOKUP($A212,'[1]4. Children with disabilities'!$B$8:$BG$226,'[1]4. Children with disabilities'!X$1,FALSE)=E212,"",VLOOKUP($A212,'[1]4. Children with disabilities'!$B$8:$BG$226,'[1]4. Children with disabilities'!X$1,FALSE)-E212)</f>
        <v>#VALUE!</v>
      </c>
      <c r="O212" s="20" t="e" vm="1">
        <f>IF(VLOOKUP($A212,'[1]4. Children with disabilities'!$B$8:$BG$226,'[1]4. Children with disabilities'!Y$1,FALSE)=#REF!,"",VLOOKUP($A212,'[1]4. Children with disabilities'!$B$8:$BG$226,'[1]4. Children with disabilities'!Y$1,FALSE))</f>
        <v>#VALUE!</v>
      </c>
      <c r="P212" s="20" t="e" vm="1">
        <f>IF(VLOOKUP($A212,'[1]4. Children with disabilities'!$B$8:$BG$226,'[1]4. Children with disabilities'!Z$1,FALSE)=F212,"",VLOOKUP($A212,'[1]4. Children with disabilities'!$B$8:$BG$226,'[1]4. Children with disabilities'!Z$1,FALSE)-F212)</f>
        <v>#VALUE!</v>
      </c>
      <c r="Q212" s="20" t="e" vm="1">
        <f>IF(VLOOKUP($A212,'[1]4. Children with disabilities'!$B$8:$BG$226,'[1]4. Children with disabilities'!AA$1,FALSE)=G212,"",VLOOKUP($A212,'[1]4. Children with disabilities'!$B$8:$BG$226,'[1]4. Children with disabilities'!AA$1,FALSE))</f>
        <v>#VALUE!</v>
      </c>
      <c r="R212" s="7" t="e" vm="1">
        <f>IF(VLOOKUP($A212,'[1]4. Children with disabilities'!$B$8:$BG$226,'[1]4. Children with disabilities'!AB$1,FALSE)=H212,"",VLOOKUP($A212,'[1]4. Children with disabilities'!$B$8:$BG$226,'[1]4. Children with disabilities'!AB$1,FALSE))</f>
        <v>#VALUE!</v>
      </c>
      <c r="AA212" s="20"/>
      <c r="AB212" s="20"/>
      <c r="AC212" s="20"/>
      <c r="AD212" s="20"/>
    </row>
    <row r="213" spans="1:30" x14ac:dyDescent="0.3">
      <c r="E213" s="22"/>
      <c r="F213" s="23"/>
      <c r="G213" s="18"/>
      <c r="L213" s="20"/>
      <c r="M213" s="20"/>
      <c r="N213" s="20"/>
      <c r="O213" s="20"/>
      <c r="P213" s="20"/>
      <c r="Q213" s="20"/>
    </row>
    <row r="214" spans="1:30" x14ac:dyDescent="0.3">
      <c r="A214" s="1" t="s">
        <v>215</v>
      </c>
      <c r="B214" s="35"/>
      <c r="C214" s="35"/>
      <c r="D214" s="35"/>
      <c r="E214" s="24"/>
      <c r="F214" s="24"/>
      <c r="G214" s="25"/>
      <c r="J214" s="7" t="e" vm="1">
        <f>IF(VLOOKUP($A214,'[1]4. Children with disabilities'!$B$8:$BG$226,'[1]4. Children with disabilities'!T$1,FALSE)=C214,"",VLOOKUP($A214,'[1]4. Children with disabilities'!$B$8:$BG$226,'[1]4. Children with disabilities'!T$1,FALSE)-C214)</f>
        <v>#VALUE!</v>
      </c>
      <c r="K214" s="7" t="e" vm="1">
        <f>IF(VLOOKUP($A214,'[1]4. Children with disabilities'!$B$8:$BG$226,'[1]4. Children with disabilities'!U$1,FALSE)=D214,"",VLOOKUP($A214,'[1]4. Children with disabilities'!$B$8:$BG$226,'[1]4. Children with disabilities'!U$1,FALSE))</f>
        <v>#VALUE!</v>
      </c>
      <c r="L214" s="20" t="e" vm="1">
        <f>IF(VLOOKUP($A214,'[1]4. Children with disabilities'!$B$8:$BG$226,'[1]4. Children with disabilities'!V$1,FALSE)=#REF!,"",VLOOKUP($A214,'[1]4. Children with disabilities'!$B$8:$BG$226,'[1]4. Children with disabilities'!V$1,FALSE))</f>
        <v>#VALUE!</v>
      </c>
      <c r="M214" s="20" t="e" vm="1">
        <f>IF(VLOOKUP($A214,'[1]4. Children with disabilities'!$B$8:$BG$226,'[1]4. Children with disabilities'!W$1,FALSE)=#REF!,"",VLOOKUP($A214,'[1]4. Children with disabilities'!$B$8:$BG$226,'[1]4. Children with disabilities'!W$1,FALSE))</f>
        <v>#VALUE!</v>
      </c>
      <c r="N214" s="20" t="e" vm="1">
        <f>IF(VLOOKUP($A214,'[1]4. Children with disabilities'!$B$8:$BG$226,'[1]4. Children with disabilities'!X$1,FALSE)=E214,"",VLOOKUP($A214,'[1]4. Children with disabilities'!$B$8:$BG$226,'[1]4. Children with disabilities'!X$1,FALSE))</f>
        <v>#VALUE!</v>
      </c>
      <c r="O214" s="20" t="e" vm="1">
        <f>IF(VLOOKUP($A214,'[1]4. Children with disabilities'!$B$8:$BG$226,'[1]4. Children with disabilities'!Y$1,FALSE)=#REF!,"",VLOOKUP($A214,'[1]4. Children with disabilities'!$B$8:$BG$226,'[1]4. Children with disabilities'!Y$1,FALSE))</f>
        <v>#VALUE!</v>
      </c>
      <c r="P214" s="20" t="e" vm="1">
        <f>IF(VLOOKUP($A214,'[1]4. Children with disabilities'!$B$8:$BG$226,'[1]4. Children with disabilities'!Z$1,FALSE)=F214,"",VLOOKUP($A214,'[1]4. Children with disabilities'!$B$8:$BG$226,'[1]4. Children with disabilities'!Z$1,FALSE))</f>
        <v>#VALUE!</v>
      </c>
      <c r="Q214" s="20" t="e" vm="1">
        <f>IF(VLOOKUP($A214,'[1]4. Children with disabilities'!$B$8:$BG$226,'[1]4. Children with disabilities'!AA$1,FALSE)=G214,"",VLOOKUP($A214,'[1]4. Children with disabilities'!$B$8:$BG$226,'[1]4. Children with disabilities'!AA$1,FALSE))</f>
        <v>#VALUE!</v>
      </c>
      <c r="R214" s="7" t="e" vm="1">
        <f>IF(VLOOKUP($A214,'[1]4. Children with disabilities'!$B$8:$BG$226,'[1]4. Children with disabilities'!AB$1,FALSE)=H214,"",VLOOKUP($A214,'[1]4. Children with disabilities'!$B$8:$BG$226,'[1]4. Children with disabilities'!AB$1,FALSE))</f>
        <v>#VALUE!</v>
      </c>
      <c r="T214" s="7" t="s">
        <v>615</v>
      </c>
      <c r="U214" s="7" t="s">
        <v>614</v>
      </c>
    </row>
    <row r="215" spans="1:30" x14ac:dyDescent="0.3">
      <c r="A215" s="2" t="s">
        <v>208</v>
      </c>
      <c r="B215" s="36"/>
      <c r="C215" s="47">
        <v>130.80000000000001</v>
      </c>
      <c r="D215" s="36"/>
      <c r="E215" s="15"/>
      <c r="F215" s="15"/>
      <c r="G215" s="45" t="s">
        <v>580</v>
      </c>
      <c r="J215" s="7" t="e" vm="1">
        <f>IF(VLOOKUP($A215,'[1]4. Children with disabilities'!$B$8:$BG$226,'[1]4. Children with disabilities'!T$1,FALSE)=C215,"",VLOOKUP($A215,'[1]4. Children with disabilities'!$B$8:$BG$226,'[1]4. Children with disabilities'!T$1,FALSE)-C215)</f>
        <v>#VALUE!</v>
      </c>
      <c r="K215" s="7" t="e" vm="1">
        <f>IF(VLOOKUP($A215,'[1]4. Children with disabilities'!$B$8:$BG$226,'[1]4. Children with disabilities'!U$1,FALSE)=D215,"",VLOOKUP($A215,'[1]4. Children with disabilities'!$B$8:$BG$226,'[1]4. Children with disabilities'!U$1,FALSE))</f>
        <v>#VALUE!</v>
      </c>
      <c r="L215" s="20" t="e" vm="1">
        <f>IF(VLOOKUP($A215,'[1]4. Children with disabilities'!$B$8:$BG$226,'[1]4. Children with disabilities'!V$1,FALSE)=#REF!,"",VLOOKUP($A215,'[1]4. Children with disabilities'!$B$8:$BG$226,'[1]4. Children with disabilities'!V$1,FALSE))</f>
        <v>#VALUE!</v>
      </c>
      <c r="M215" s="20" t="e" vm="1">
        <f>IF(VLOOKUP($A215,'[1]4. Children with disabilities'!$B$8:$BG$226,'[1]4. Children with disabilities'!W$1,FALSE)=#REF!,"",VLOOKUP($A215,'[1]4. Children with disabilities'!$B$8:$BG$226,'[1]4. Children with disabilities'!W$1,FALSE))</f>
        <v>#VALUE!</v>
      </c>
      <c r="N215" s="20" t="e" vm="1">
        <f>IF(VLOOKUP($A215,'[1]4. Children with disabilities'!$B$8:$BG$226,'[1]4. Children with disabilities'!X$1,FALSE)=E215,"",VLOOKUP($A215,'[1]4. Children with disabilities'!$B$8:$BG$226,'[1]4. Children with disabilities'!X$1,FALSE))</f>
        <v>#VALUE!</v>
      </c>
      <c r="O215" s="20" t="e" vm="1">
        <f>IF(VLOOKUP($A215,'[1]4. Children with disabilities'!$B$8:$BG$226,'[1]4. Children with disabilities'!Y$1,FALSE)=#REF!,"",VLOOKUP($A215,'[1]4. Children with disabilities'!$B$8:$BG$226,'[1]4. Children with disabilities'!Y$1,FALSE))</f>
        <v>#VALUE!</v>
      </c>
      <c r="P215" s="20" t="e" vm="1">
        <f>IF(VLOOKUP($A215,'[1]4. Children with disabilities'!$B$8:$BG$226,'[1]4. Children with disabilities'!Z$1,FALSE)=F215,"",VLOOKUP($A215,'[1]4. Children with disabilities'!$B$8:$BG$226,'[1]4. Children with disabilities'!Z$1,FALSE))</f>
        <v>#VALUE!</v>
      </c>
      <c r="Q215" s="20" t="e" vm="1">
        <f>IF(VLOOKUP($A215,'[1]4. Children with disabilities'!$B$8:$BG$226,'[1]4. Children with disabilities'!AA$1,FALSE)=G215,"",VLOOKUP($A215,'[1]4. Children with disabilities'!$B$8:$BG$226,'[1]4. Children with disabilities'!AA$1,FALSE))</f>
        <v>#VALUE!</v>
      </c>
      <c r="R215" s="7" t="e" vm="1">
        <f>IF(VLOOKUP($A215,'[1]4. Children with disabilities'!$B$8:$BG$226,'[1]4. Children with disabilities'!AB$1,FALSE)=H215,"",VLOOKUP($A215,'[1]4. Children with disabilities'!$B$8:$BG$226,'[1]4. Children with disabilities'!AB$1,FALSE))</f>
        <v>#VALUE!</v>
      </c>
      <c r="S215" s="7" t="s">
        <v>622</v>
      </c>
      <c r="T215" s="50">
        <v>130.80229904760418</v>
      </c>
      <c r="U215" s="47">
        <v>130.92298570420147</v>
      </c>
      <c r="W215" s="7" t="s">
        <v>580</v>
      </c>
      <c r="X215" s="7" t="b">
        <f t="shared" ref="X215:X227" si="36">W215=G215</f>
        <v>1</v>
      </c>
      <c r="AB215" s="7" t="s">
        <v>204</v>
      </c>
      <c r="AC215" s="7" t="s">
        <v>616</v>
      </c>
    </row>
    <row r="216" spans="1:30" x14ac:dyDescent="0.3">
      <c r="A216" s="3" t="s">
        <v>210</v>
      </c>
      <c r="B216" s="37"/>
      <c r="C216" s="51">
        <v>504</v>
      </c>
      <c r="D216" s="37"/>
      <c r="E216" s="15"/>
      <c r="F216" s="15"/>
      <c r="G216" s="45" t="s">
        <v>582</v>
      </c>
      <c r="J216" s="7" t="e" vm="1">
        <f>IF(VLOOKUP($A216,'[1]4. Children with disabilities'!$B$8:$BG$226,'[1]4. Children with disabilities'!T$1,FALSE)=C216,"",VLOOKUP($A216,'[1]4. Children with disabilities'!$B$8:$BG$226,'[1]4. Children with disabilities'!T$1,FALSE)-C216)</f>
        <v>#VALUE!</v>
      </c>
      <c r="K216" s="7" t="e" vm="1">
        <f>IF(VLOOKUP($A216,'[1]4. Children with disabilities'!$B$8:$BG$226,'[1]4. Children with disabilities'!U$1,FALSE)=D216,"",VLOOKUP($A216,'[1]4. Children with disabilities'!$B$8:$BG$226,'[1]4. Children with disabilities'!U$1,FALSE))</f>
        <v>#VALUE!</v>
      </c>
      <c r="L216" s="20" t="e" vm="1">
        <f>IF(VLOOKUP($A216,'[1]4. Children with disabilities'!$B$8:$BG$226,'[1]4. Children with disabilities'!V$1,FALSE)=#REF!,"",VLOOKUP($A216,'[1]4. Children with disabilities'!$B$8:$BG$226,'[1]4. Children with disabilities'!V$1,FALSE))</f>
        <v>#VALUE!</v>
      </c>
      <c r="M216" s="20" t="e" vm="1">
        <f>IF(VLOOKUP($A216,'[1]4. Children with disabilities'!$B$8:$BG$226,'[1]4. Children with disabilities'!W$1,FALSE)=#REF!,"",VLOOKUP($A216,'[1]4. Children with disabilities'!$B$8:$BG$226,'[1]4. Children with disabilities'!W$1,FALSE))</f>
        <v>#VALUE!</v>
      </c>
      <c r="N216" s="20" t="e" vm="1">
        <f>IF(VLOOKUP($A216,'[1]4. Children with disabilities'!$B$8:$BG$226,'[1]4. Children with disabilities'!X$1,FALSE)=E216,"",VLOOKUP($A216,'[1]4. Children with disabilities'!$B$8:$BG$226,'[1]4. Children with disabilities'!X$1,FALSE))</f>
        <v>#VALUE!</v>
      </c>
      <c r="O216" s="20" t="e" vm="1">
        <f>IF(VLOOKUP($A216,'[1]4. Children with disabilities'!$B$8:$BG$226,'[1]4. Children with disabilities'!Y$1,FALSE)=#REF!,"",VLOOKUP($A216,'[1]4. Children with disabilities'!$B$8:$BG$226,'[1]4. Children with disabilities'!Y$1,FALSE))</f>
        <v>#VALUE!</v>
      </c>
      <c r="P216" s="20" t="e" vm="1">
        <f>IF(VLOOKUP($A216,'[1]4. Children with disabilities'!$B$8:$BG$226,'[1]4. Children with disabilities'!Z$1,FALSE)=F216,"",VLOOKUP($A216,'[1]4. Children with disabilities'!$B$8:$BG$226,'[1]4. Children with disabilities'!Z$1,FALSE))</f>
        <v>#VALUE!</v>
      </c>
      <c r="Q216" s="20" t="e" vm="1">
        <f>IF(VLOOKUP($A216,'[1]4. Children with disabilities'!$B$8:$BG$226,'[1]4. Children with disabilities'!AA$1,FALSE)=G216,"",VLOOKUP($A216,'[1]4. Children with disabilities'!$B$8:$BG$226,'[1]4. Children with disabilities'!AA$1,FALSE))</f>
        <v>#VALUE!</v>
      </c>
      <c r="R216" s="7" t="e" vm="1">
        <f>IF(VLOOKUP($A216,'[1]4. Children with disabilities'!$B$8:$BG$226,'[1]4. Children with disabilities'!AB$1,FALSE)=H216,"",VLOOKUP($A216,'[1]4. Children with disabilities'!$B$8:$BG$226,'[1]4. Children with disabilities'!AB$1,FALSE))</f>
        <v>#VALUE!</v>
      </c>
      <c r="S216" s="7" t="s">
        <v>624</v>
      </c>
      <c r="T216" s="50">
        <v>504.01359340328804</v>
      </c>
      <c r="U216" s="47">
        <v>504.01359340328804</v>
      </c>
      <c r="W216" s="7" t="s">
        <v>582</v>
      </c>
      <c r="X216" s="7" t="b">
        <f t="shared" si="36"/>
        <v>1</v>
      </c>
      <c r="AB216" s="7" t="s">
        <v>230</v>
      </c>
      <c r="AC216" s="7" t="s">
        <v>617</v>
      </c>
    </row>
    <row r="217" spans="1:30" x14ac:dyDescent="0.3">
      <c r="A217" s="4" t="s">
        <v>229</v>
      </c>
      <c r="B217" s="38"/>
      <c r="C217" s="51">
        <v>584.70000000000005</v>
      </c>
      <c r="D217" s="38"/>
      <c r="E217" s="15"/>
      <c r="F217" s="15"/>
      <c r="G217" s="45" t="s">
        <v>583</v>
      </c>
      <c r="J217" s="7" t="e">
        <f>IF(VLOOKUP($A217,'[1]4. Children with disabilities'!$B$8:$BG$226,'[1]4. Children with disabilities'!T$1,FALSE)=C217,"",VLOOKUP($A217,'[1]4. Children with disabilities'!$B$8:$BG$226,'[1]4. Children with disabilities'!T$1,FALSE)-C217)</f>
        <v>#N/A</v>
      </c>
      <c r="K217" s="7" t="e">
        <f>IF(VLOOKUP($A217,'[1]4. Children with disabilities'!$B$8:$BG$226,'[1]4. Children with disabilities'!U$1,FALSE)=D217,"",VLOOKUP($A217,'[1]4. Children with disabilities'!$B$8:$BG$226,'[1]4. Children with disabilities'!U$1,FALSE))</f>
        <v>#N/A</v>
      </c>
      <c r="L217" s="20" t="e">
        <f>IF(VLOOKUP($A217,'[1]4. Children with disabilities'!$B$8:$BG$226,'[1]4. Children with disabilities'!V$1,FALSE)=#REF!,"",VLOOKUP($A217,'[1]4. Children with disabilities'!$B$8:$BG$226,'[1]4. Children with disabilities'!V$1,FALSE))</f>
        <v>#N/A</v>
      </c>
      <c r="M217" s="20" t="e">
        <f>IF(VLOOKUP($A217,'[1]4. Children with disabilities'!$B$8:$BG$226,'[1]4. Children with disabilities'!W$1,FALSE)=#REF!,"",VLOOKUP($A217,'[1]4. Children with disabilities'!$B$8:$BG$226,'[1]4. Children with disabilities'!W$1,FALSE))</f>
        <v>#N/A</v>
      </c>
      <c r="N217" s="20" t="e">
        <f>IF(VLOOKUP($A217,'[1]4. Children with disabilities'!$B$8:$BG$226,'[1]4. Children with disabilities'!X$1,FALSE)=E217,"",VLOOKUP($A217,'[1]4. Children with disabilities'!$B$8:$BG$226,'[1]4. Children with disabilities'!X$1,FALSE))</f>
        <v>#N/A</v>
      </c>
      <c r="O217" s="20" t="e">
        <f>IF(VLOOKUP($A217,'[1]4. Children with disabilities'!$B$8:$BG$226,'[1]4. Children with disabilities'!Y$1,FALSE)=#REF!,"",VLOOKUP($A217,'[1]4. Children with disabilities'!$B$8:$BG$226,'[1]4. Children with disabilities'!Y$1,FALSE))</f>
        <v>#N/A</v>
      </c>
      <c r="P217" s="20" t="e">
        <f>IF(VLOOKUP($A217,'[1]4. Children with disabilities'!$B$8:$BG$226,'[1]4. Children with disabilities'!Z$1,FALSE)=F217,"",VLOOKUP($A217,'[1]4. Children with disabilities'!$B$8:$BG$226,'[1]4. Children with disabilities'!Z$1,FALSE))</f>
        <v>#N/A</v>
      </c>
      <c r="Q217" s="20" t="e">
        <f>IF(VLOOKUP($A217,'[1]4. Children with disabilities'!$B$8:$BG$226,'[1]4. Children with disabilities'!AA$1,FALSE)=G217,"",VLOOKUP($A217,'[1]4. Children with disabilities'!$B$8:$BG$226,'[1]4. Children with disabilities'!AA$1,FALSE))</f>
        <v>#N/A</v>
      </c>
      <c r="R217" s="7" t="e">
        <f>IF(VLOOKUP($A217,'[1]4. Children with disabilities'!$B$8:$BG$226,'[1]4. Children with disabilities'!AB$1,FALSE)=H217,"",VLOOKUP($A217,'[1]4. Children with disabilities'!$B$8:$BG$226,'[1]4. Children with disabilities'!AB$1,FALSE))</f>
        <v>#N/A</v>
      </c>
      <c r="S217" s="7" t="s">
        <v>625</v>
      </c>
      <c r="T217" s="50">
        <v>584.6744210293258</v>
      </c>
      <c r="U217" s="47">
        <v>586.43785563024358</v>
      </c>
      <c r="W217" s="7" t="s">
        <v>583</v>
      </c>
      <c r="X217" s="7" t="b">
        <f t="shared" si="36"/>
        <v>1</v>
      </c>
      <c r="AB217" s="7" t="s">
        <v>225</v>
      </c>
      <c r="AC217" s="7" t="s">
        <v>618</v>
      </c>
    </row>
    <row r="218" spans="1:30" x14ac:dyDescent="0.3">
      <c r="A218" s="2" t="s">
        <v>227</v>
      </c>
      <c r="B218" s="36"/>
      <c r="C218" s="51" t="s">
        <v>11</v>
      </c>
      <c r="D218" s="36"/>
      <c r="E218" s="15"/>
      <c r="F218" s="15"/>
      <c r="G218" s="26"/>
      <c r="J218" s="7" t="e" vm="1">
        <f>IF(VLOOKUP($A218,'[1]4. Children with disabilities'!$B$8:$BG$226,'[1]4. Children with disabilities'!T$1,FALSE)=C218,"",VLOOKUP($A218,'[1]4. Children with disabilities'!$B$8:$BG$226,'[1]4. Children with disabilities'!T$1,FALSE)-C218)</f>
        <v>#VALUE!</v>
      </c>
      <c r="K218" s="7" t="e" vm="1">
        <f>IF(VLOOKUP($A218,'[1]4. Children with disabilities'!$B$8:$BG$226,'[1]4. Children with disabilities'!U$1,FALSE)=D218,"",VLOOKUP($A218,'[1]4. Children with disabilities'!$B$8:$BG$226,'[1]4. Children with disabilities'!U$1,FALSE))</f>
        <v>#VALUE!</v>
      </c>
      <c r="L218" s="20" t="e" vm="1">
        <f>IF(VLOOKUP($A218,'[1]4. Children with disabilities'!$B$8:$BG$226,'[1]4. Children with disabilities'!V$1,FALSE)=#REF!,"",VLOOKUP($A218,'[1]4. Children with disabilities'!$B$8:$BG$226,'[1]4. Children with disabilities'!V$1,FALSE))</f>
        <v>#VALUE!</v>
      </c>
      <c r="M218" s="20" t="e" vm="1">
        <f>IF(VLOOKUP($A218,'[1]4. Children with disabilities'!$B$8:$BG$226,'[1]4. Children with disabilities'!W$1,FALSE)=#REF!,"",VLOOKUP($A218,'[1]4. Children with disabilities'!$B$8:$BG$226,'[1]4. Children with disabilities'!W$1,FALSE))</f>
        <v>#VALUE!</v>
      </c>
      <c r="N218" s="20" t="e" vm="1">
        <f>IF(VLOOKUP($A218,'[1]4. Children with disabilities'!$B$8:$BG$226,'[1]4. Children with disabilities'!X$1,FALSE)=E218,"",VLOOKUP($A218,'[1]4. Children with disabilities'!$B$8:$BG$226,'[1]4. Children with disabilities'!X$1,FALSE))</f>
        <v>#VALUE!</v>
      </c>
      <c r="O218" s="20" t="e" vm="1">
        <f>IF(VLOOKUP($A218,'[1]4. Children with disabilities'!$B$8:$BG$226,'[1]4. Children with disabilities'!Y$1,FALSE)=#REF!,"",VLOOKUP($A218,'[1]4. Children with disabilities'!$B$8:$BG$226,'[1]4. Children with disabilities'!Y$1,FALSE))</f>
        <v>#VALUE!</v>
      </c>
      <c r="P218" s="20" t="e" vm="1">
        <f>IF(VLOOKUP($A218,'[1]4. Children with disabilities'!$B$8:$BG$226,'[1]4. Children with disabilities'!Z$1,FALSE)=F218,"",VLOOKUP($A218,'[1]4. Children with disabilities'!$B$8:$BG$226,'[1]4. Children with disabilities'!Z$1,FALSE))</f>
        <v>#VALUE!</v>
      </c>
      <c r="Q218" s="20" t="e" vm="1">
        <f>IF(VLOOKUP($A218,'[1]4. Children with disabilities'!$B$8:$BG$226,'[1]4. Children with disabilities'!AA$1,FALSE)=G218,"",VLOOKUP($A218,'[1]4. Children with disabilities'!$B$8:$BG$226,'[1]4. Children with disabilities'!AA$1,FALSE))</f>
        <v>#VALUE!</v>
      </c>
      <c r="R218" s="7" t="e" vm="1">
        <f>IF(VLOOKUP($A218,'[1]4. Children with disabilities'!$B$8:$BG$226,'[1]4. Children with disabilities'!AB$1,FALSE)=H218,"",VLOOKUP($A218,'[1]4. Children with disabilities'!$B$8:$BG$226,'[1]4. Children with disabilities'!AB$1,FALSE))</f>
        <v>#VALUE!</v>
      </c>
      <c r="S218" s="7" t="s">
        <v>626</v>
      </c>
      <c r="T218" s="50" t="s">
        <v>11</v>
      </c>
      <c r="U218" s="47"/>
      <c r="X218" s="7" t="b">
        <f t="shared" si="36"/>
        <v>1</v>
      </c>
      <c r="AB218" s="7" t="s">
        <v>206</v>
      </c>
      <c r="AC218" s="7" t="s">
        <v>619</v>
      </c>
    </row>
    <row r="219" spans="1:30" x14ac:dyDescent="0.3">
      <c r="A219" s="2" t="s">
        <v>209</v>
      </c>
      <c r="B219" s="36"/>
      <c r="C219" s="51">
        <v>85.1</v>
      </c>
      <c r="D219" s="36"/>
      <c r="E219" s="15"/>
      <c r="F219" s="15"/>
      <c r="G219" s="45" t="s">
        <v>581</v>
      </c>
      <c r="J219" s="7" t="e">
        <f>IF(VLOOKUP($A219,'[1]4. Children with disabilities'!$B$8:$BG$226,'[1]4. Children with disabilities'!T$1,FALSE)=C219,"",VLOOKUP($A219,'[1]4. Children with disabilities'!$B$8:$BG$226,'[1]4. Children with disabilities'!T$1,FALSE)-C219)</f>
        <v>#N/A</v>
      </c>
      <c r="K219" s="7" t="e">
        <f>IF(VLOOKUP($A219,'[1]4. Children with disabilities'!$B$8:$BG$226,'[1]4. Children with disabilities'!U$1,FALSE)=D219,"",VLOOKUP($A219,'[1]4. Children with disabilities'!$B$8:$BG$226,'[1]4. Children with disabilities'!U$1,FALSE))</f>
        <v>#N/A</v>
      </c>
      <c r="L219" s="20" t="e">
        <f>IF(VLOOKUP($A219,'[1]4. Children with disabilities'!$B$8:$BG$226,'[1]4. Children with disabilities'!V$1,FALSE)=#REF!,"",VLOOKUP($A219,'[1]4. Children with disabilities'!$B$8:$BG$226,'[1]4. Children with disabilities'!V$1,FALSE))</f>
        <v>#N/A</v>
      </c>
      <c r="M219" s="20" t="e">
        <f>IF(VLOOKUP($A219,'[1]4. Children with disabilities'!$B$8:$BG$226,'[1]4. Children with disabilities'!W$1,FALSE)=#REF!,"",VLOOKUP($A219,'[1]4. Children with disabilities'!$B$8:$BG$226,'[1]4. Children with disabilities'!W$1,FALSE))</f>
        <v>#N/A</v>
      </c>
      <c r="N219" s="20" t="e">
        <f>IF(VLOOKUP($A219,'[1]4. Children with disabilities'!$B$8:$BG$226,'[1]4. Children with disabilities'!X$1,FALSE)=E219,"",VLOOKUP($A219,'[1]4. Children with disabilities'!$B$8:$BG$226,'[1]4. Children with disabilities'!X$1,FALSE))</f>
        <v>#N/A</v>
      </c>
      <c r="O219" s="20" t="e">
        <f>IF(VLOOKUP($A219,'[1]4. Children with disabilities'!$B$8:$BG$226,'[1]4. Children with disabilities'!Y$1,FALSE)=#REF!,"",VLOOKUP($A219,'[1]4. Children with disabilities'!$B$8:$BG$226,'[1]4. Children with disabilities'!Y$1,FALSE))</f>
        <v>#N/A</v>
      </c>
      <c r="P219" s="20" t="e">
        <f>IF(VLOOKUP($A219,'[1]4. Children with disabilities'!$B$8:$BG$226,'[1]4. Children with disabilities'!Z$1,FALSE)=F219,"",VLOOKUP($A219,'[1]4. Children with disabilities'!$B$8:$BG$226,'[1]4. Children with disabilities'!Z$1,FALSE))</f>
        <v>#N/A</v>
      </c>
      <c r="Q219" s="20" t="e">
        <f>IF(VLOOKUP($A219,'[1]4. Children with disabilities'!$B$8:$BG$226,'[1]4. Children with disabilities'!AA$1,FALSE)=G219,"",VLOOKUP($A219,'[1]4. Children with disabilities'!$B$8:$BG$226,'[1]4. Children with disabilities'!AA$1,FALSE))</f>
        <v>#N/A</v>
      </c>
      <c r="R219" s="7" t="e">
        <f>IF(VLOOKUP($A219,'[1]4. Children with disabilities'!$B$8:$BG$226,'[1]4. Children with disabilities'!AB$1,FALSE)=H219,"",VLOOKUP($A219,'[1]4. Children with disabilities'!$B$8:$BG$226,'[1]4. Children with disabilities'!AB$1,FALSE))</f>
        <v>#N/A</v>
      </c>
      <c r="S219" s="7" t="s">
        <v>623</v>
      </c>
      <c r="T219" s="50">
        <v>85.117286849079534</v>
      </c>
      <c r="U219" s="47">
        <v>85.186694151513009</v>
      </c>
      <c r="W219" s="7" t="s">
        <v>581</v>
      </c>
      <c r="X219" s="7" t="b">
        <f t="shared" si="36"/>
        <v>1</v>
      </c>
      <c r="AB219" s="7" t="s">
        <v>620</v>
      </c>
    </row>
    <row r="220" spans="1:30" x14ac:dyDescent="0.3">
      <c r="A220" s="2" t="s">
        <v>206</v>
      </c>
      <c r="B220" s="36"/>
      <c r="C220" s="51">
        <v>136.1</v>
      </c>
      <c r="D220" s="36"/>
      <c r="E220" s="15"/>
      <c r="F220" s="15"/>
      <c r="G220" s="45" t="s">
        <v>578</v>
      </c>
      <c r="J220" s="7" t="e" vm="1">
        <f>IF(VLOOKUP($A220,'[1]4. Children with disabilities'!$B$8:$BG$226,'[1]4. Children with disabilities'!T$1,FALSE)=C220,"",VLOOKUP($A220,'[1]4. Children with disabilities'!$B$8:$BG$226,'[1]4. Children with disabilities'!T$1,FALSE)-C220)</f>
        <v>#VALUE!</v>
      </c>
      <c r="K220" s="7" t="e" vm="1">
        <f>IF(VLOOKUP($A220,'[1]4. Children with disabilities'!$B$8:$BG$226,'[1]4. Children with disabilities'!U$1,FALSE)=D220,"",VLOOKUP($A220,'[1]4. Children with disabilities'!$B$8:$BG$226,'[1]4. Children with disabilities'!U$1,FALSE))</f>
        <v>#VALUE!</v>
      </c>
      <c r="L220" s="20" t="e" vm="1">
        <f>IF(VLOOKUP($A220,'[1]4. Children with disabilities'!$B$8:$BG$226,'[1]4. Children with disabilities'!V$1,FALSE)=#REF!,"",VLOOKUP($A220,'[1]4. Children with disabilities'!$B$8:$BG$226,'[1]4. Children with disabilities'!V$1,FALSE))</f>
        <v>#VALUE!</v>
      </c>
      <c r="M220" s="20" t="e" vm="1">
        <f>IF(VLOOKUP($A220,'[1]4. Children with disabilities'!$B$8:$BG$226,'[1]4. Children with disabilities'!W$1,FALSE)=#REF!,"",VLOOKUP($A220,'[1]4. Children with disabilities'!$B$8:$BG$226,'[1]4. Children with disabilities'!W$1,FALSE))</f>
        <v>#VALUE!</v>
      </c>
      <c r="N220" s="20" t="e" vm="1">
        <f>IF(VLOOKUP($A220,'[1]4. Children with disabilities'!$B$8:$BG$226,'[1]4. Children with disabilities'!X$1,FALSE)=E220,"",VLOOKUP($A220,'[1]4. Children with disabilities'!$B$8:$BG$226,'[1]4. Children with disabilities'!X$1,FALSE))</f>
        <v>#VALUE!</v>
      </c>
      <c r="O220" s="20" t="e" vm="1">
        <f>IF(VLOOKUP($A220,'[1]4. Children with disabilities'!$B$8:$BG$226,'[1]4. Children with disabilities'!Y$1,FALSE)=#REF!,"",VLOOKUP($A220,'[1]4. Children with disabilities'!$B$8:$BG$226,'[1]4. Children with disabilities'!Y$1,FALSE))</f>
        <v>#VALUE!</v>
      </c>
      <c r="P220" s="20" t="e" vm="1">
        <f>IF(VLOOKUP($A220,'[1]4. Children with disabilities'!$B$8:$BG$226,'[1]4. Children with disabilities'!Z$1,FALSE)=F220,"",VLOOKUP($A220,'[1]4. Children with disabilities'!$B$8:$BG$226,'[1]4. Children with disabilities'!Z$1,FALSE))</f>
        <v>#VALUE!</v>
      </c>
      <c r="Q220" s="20" t="e" vm="1">
        <f>IF(VLOOKUP($A220,'[1]4. Children with disabilities'!$B$8:$BG$226,'[1]4. Children with disabilities'!AA$1,FALSE)=G220,"",VLOOKUP($A220,'[1]4. Children with disabilities'!$B$8:$BG$226,'[1]4. Children with disabilities'!AA$1,FALSE))</f>
        <v>#VALUE!</v>
      </c>
      <c r="R220" s="7" t="e" vm="1">
        <f>IF(VLOOKUP($A220,'[1]4. Children with disabilities'!$B$8:$BG$226,'[1]4. Children with disabilities'!AB$1,FALSE)=H220,"",VLOOKUP($A220,'[1]4. Children with disabilities'!$B$8:$BG$226,'[1]4. Children with disabilities'!AB$1,FALSE))</f>
        <v>#VALUE!</v>
      </c>
      <c r="S220" s="7" t="s">
        <v>619</v>
      </c>
      <c r="T220" s="50">
        <v>136.10910808960242</v>
      </c>
      <c r="U220" s="47">
        <v>135.12654222679285</v>
      </c>
      <c r="W220" s="7" t="s">
        <v>578</v>
      </c>
      <c r="X220" s="7" t="b">
        <f t="shared" si="36"/>
        <v>1</v>
      </c>
      <c r="AB220" s="7" t="s">
        <v>207</v>
      </c>
      <c r="AC220" s="7" t="s">
        <v>621</v>
      </c>
    </row>
    <row r="221" spans="1:30" x14ac:dyDescent="0.3">
      <c r="A221" s="2" t="s">
        <v>212</v>
      </c>
      <c r="B221" s="36"/>
      <c r="C221" s="51">
        <v>77</v>
      </c>
      <c r="D221" s="36"/>
      <c r="E221" s="17"/>
      <c r="F221" s="17"/>
      <c r="G221" s="45" t="s">
        <v>584</v>
      </c>
      <c r="J221" s="7" t="e" vm="1">
        <f>IF(VLOOKUP($A221,'[1]4. Children with disabilities'!$B$8:$BG$226,'[1]4. Children with disabilities'!T$1,FALSE)=C221,"",VLOOKUP($A221,'[1]4. Children with disabilities'!$B$8:$BG$226,'[1]4. Children with disabilities'!T$1,FALSE)-C221)</f>
        <v>#VALUE!</v>
      </c>
      <c r="K221" s="7" t="e" vm="1">
        <f>IF(VLOOKUP($A221,'[1]4. Children with disabilities'!$B$8:$BG$226,'[1]4. Children with disabilities'!U$1,FALSE)=D221,"",VLOOKUP($A221,'[1]4. Children with disabilities'!$B$8:$BG$226,'[1]4. Children with disabilities'!U$1,FALSE))</f>
        <v>#VALUE!</v>
      </c>
      <c r="L221" s="20" t="e" vm="1">
        <f>IF(VLOOKUP($A221,'[1]4. Children with disabilities'!$B$8:$BG$226,'[1]4. Children with disabilities'!V$1,FALSE)=#REF!,"",VLOOKUP($A221,'[1]4. Children with disabilities'!$B$8:$BG$226,'[1]4. Children with disabilities'!V$1,FALSE))</f>
        <v>#VALUE!</v>
      </c>
      <c r="M221" s="20" t="e" vm="1">
        <f>IF(VLOOKUP($A221,'[1]4. Children with disabilities'!$B$8:$BG$226,'[1]4. Children with disabilities'!W$1,FALSE)=#REF!,"",VLOOKUP($A221,'[1]4. Children with disabilities'!$B$8:$BG$226,'[1]4. Children with disabilities'!W$1,FALSE))</f>
        <v>#VALUE!</v>
      </c>
      <c r="N221" s="20" t="e" vm="1">
        <f>IF(VLOOKUP($A221,'[1]4. Children with disabilities'!$B$8:$BG$226,'[1]4. Children with disabilities'!X$1,FALSE)=E221,"",VLOOKUP($A221,'[1]4. Children with disabilities'!$B$8:$BG$226,'[1]4. Children with disabilities'!X$1,FALSE))</f>
        <v>#VALUE!</v>
      </c>
      <c r="O221" s="20" t="e" vm="1">
        <f>IF(VLOOKUP($A221,'[1]4. Children with disabilities'!$B$8:$BG$226,'[1]4. Children with disabilities'!Y$1,FALSE)=#REF!,"",VLOOKUP($A221,'[1]4. Children with disabilities'!$B$8:$BG$226,'[1]4. Children with disabilities'!Y$1,FALSE))</f>
        <v>#VALUE!</v>
      </c>
      <c r="P221" s="20" t="e" vm="1">
        <f>IF(VLOOKUP($A221,'[1]4. Children with disabilities'!$B$8:$BG$226,'[1]4. Children with disabilities'!Z$1,FALSE)=F221,"",VLOOKUP($A221,'[1]4. Children with disabilities'!$B$8:$BG$226,'[1]4. Children with disabilities'!Z$1,FALSE))</f>
        <v>#VALUE!</v>
      </c>
      <c r="Q221" s="20" t="e" vm="1">
        <f>IF(VLOOKUP($A221,'[1]4. Children with disabilities'!$B$8:$BG$226,'[1]4. Children with disabilities'!AA$1,FALSE)=G221,"",VLOOKUP($A221,'[1]4. Children with disabilities'!$B$8:$BG$226,'[1]4. Children with disabilities'!AA$1,FALSE))</f>
        <v>#VALUE!</v>
      </c>
      <c r="R221" s="7" t="e" vm="1">
        <f>IF(VLOOKUP($A221,'[1]4. Children with disabilities'!$B$8:$BG$226,'[1]4. Children with disabilities'!AB$1,FALSE)=H221,"",VLOOKUP($A221,'[1]4. Children with disabilities'!$B$8:$BG$226,'[1]4. Children with disabilities'!AB$1,FALSE))</f>
        <v>#VALUE!</v>
      </c>
      <c r="S221" s="7" t="s">
        <v>627</v>
      </c>
      <c r="T221" s="50">
        <v>77.049168677050744</v>
      </c>
      <c r="U221" s="47">
        <v>77.049168677050744</v>
      </c>
      <c r="W221" s="7" t="s">
        <v>584</v>
      </c>
      <c r="X221" s="7" t="b">
        <f t="shared" si="36"/>
        <v>1</v>
      </c>
      <c r="AB221" s="7" t="s">
        <v>208</v>
      </c>
      <c r="AC221" s="7" t="s">
        <v>622</v>
      </c>
    </row>
    <row r="222" spans="1:30" x14ac:dyDescent="0.3">
      <c r="A222" s="2" t="s">
        <v>207</v>
      </c>
      <c r="B222" s="36"/>
      <c r="C222" s="51">
        <v>76.900000000000006</v>
      </c>
      <c r="D222" s="36"/>
      <c r="E222" s="15"/>
      <c r="F222" s="17"/>
      <c r="G222" s="45" t="s">
        <v>579</v>
      </c>
      <c r="J222" s="7" t="e" vm="1">
        <f>IF(VLOOKUP($A222,'[1]4. Children with disabilities'!$B$8:$BG$226,'[1]4. Children with disabilities'!T$1,FALSE)=C222,"",VLOOKUP($A222,'[1]4. Children with disabilities'!$B$8:$BG$226,'[1]4. Children with disabilities'!T$1,FALSE)-C222)</f>
        <v>#VALUE!</v>
      </c>
      <c r="K222" s="7" t="e" vm="1">
        <f>IF(VLOOKUP($A222,'[1]4. Children with disabilities'!$B$8:$BG$226,'[1]4. Children with disabilities'!U$1,FALSE)=D222,"",VLOOKUP($A222,'[1]4. Children with disabilities'!$B$8:$BG$226,'[1]4. Children with disabilities'!U$1,FALSE))</f>
        <v>#VALUE!</v>
      </c>
      <c r="L222" s="20" t="e" vm="1">
        <f>IF(VLOOKUP($A222,'[1]4. Children with disabilities'!$B$8:$BG$226,'[1]4. Children with disabilities'!V$1,FALSE)=#REF!,"",VLOOKUP($A222,'[1]4. Children with disabilities'!$B$8:$BG$226,'[1]4. Children with disabilities'!V$1,FALSE))</f>
        <v>#VALUE!</v>
      </c>
      <c r="M222" s="20" t="e" vm="1">
        <f>IF(VLOOKUP($A222,'[1]4. Children with disabilities'!$B$8:$BG$226,'[1]4. Children with disabilities'!W$1,FALSE)=#REF!,"",VLOOKUP($A222,'[1]4. Children with disabilities'!$B$8:$BG$226,'[1]4. Children with disabilities'!W$1,FALSE))</f>
        <v>#VALUE!</v>
      </c>
      <c r="N222" s="20" t="e" vm="1">
        <f>IF(VLOOKUP($A222,'[1]4. Children with disabilities'!$B$8:$BG$226,'[1]4. Children with disabilities'!X$1,FALSE)=E222,"",VLOOKUP($A222,'[1]4. Children with disabilities'!$B$8:$BG$226,'[1]4. Children with disabilities'!X$1,FALSE))</f>
        <v>#VALUE!</v>
      </c>
      <c r="O222" s="20" t="e" vm="1">
        <f>IF(VLOOKUP($A222,'[1]4. Children with disabilities'!$B$8:$BG$226,'[1]4. Children with disabilities'!Y$1,FALSE)=#REF!,"",VLOOKUP($A222,'[1]4. Children with disabilities'!$B$8:$BG$226,'[1]4. Children with disabilities'!Y$1,FALSE))</f>
        <v>#VALUE!</v>
      </c>
      <c r="P222" s="20" t="e" vm="1">
        <f>IF(VLOOKUP($A222,'[1]4. Children with disabilities'!$B$8:$BG$226,'[1]4. Children with disabilities'!Z$1,FALSE)=F222,"",VLOOKUP($A222,'[1]4. Children with disabilities'!$B$8:$BG$226,'[1]4. Children with disabilities'!Z$1,FALSE))</f>
        <v>#VALUE!</v>
      </c>
      <c r="Q222" s="20" t="e" vm="1">
        <f>IF(VLOOKUP($A222,'[1]4. Children with disabilities'!$B$8:$BG$226,'[1]4. Children with disabilities'!AA$1,FALSE)=G222,"",VLOOKUP($A222,'[1]4. Children with disabilities'!$B$8:$BG$226,'[1]4. Children with disabilities'!AA$1,FALSE))</f>
        <v>#VALUE!</v>
      </c>
      <c r="R222" s="7" t="e" vm="1">
        <f>IF(VLOOKUP($A222,'[1]4. Children with disabilities'!$B$8:$BG$226,'[1]4. Children with disabilities'!AB$1,FALSE)=H222,"",VLOOKUP($A222,'[1]4. Children with disabilities'!$B$8:$BG$226,'[1]4. Children with disabilities'!AB$1,FALSE))</f>
        <v>#VALUE!</v>
      </c>
      <c r="S222" s="7" t="s">
        <v>621</v>
      </c>
      <c r="T222" s="50">
        <v>76.919544019279357</v>
      </c>
      <c r="U222" s="47">
        <v>76.89389585945419</v>
      </c>
      <c r="W222" s="7" t="s">
        <v>579</v>
      </c>
      <c r="X222" s="7" t="b">
        <f t="shared" si="36"/>
        <v>1</v>
      </c>
      <c r="AB222" s="7" t="s">
        <v>209</v>
      </c>
      <c r="AC222" s="7" t="s">
        <v>623</v>
      </c>
    </row>
    <row r="223" spans="1:30" x14ac:dyDescent="0.3">
      <c r="A223" s="3" t="s">
        <v>204</v>
      </c>
      <c r="B223" s="37"/>
      <c r="C223" s="51" t="s">
        <v>11</v>
      </c>
      <c r="D223" s="37"/>
      <c r="E223" s="15"/>
      <c r="F223" s="15"/>
      <c r="G223" s="26"/>
      <c r="J223" s="7" t="e" vm="1">
        <f>IF(VLOOKUP($A223,'[1]4. Children with disabilities'!$B$8:$BG$226,'[1]4. Children with disabilities'!T$1,FALSE)=C223,"",VLOOKUP($A223,'[1]4. Children with disabilities'!$B$8:$BG$226,'[1]4. Children with disabilities'!T$1,FALSE)-C223)</f>
        <v>#VALUE!</v>
      </c>
      <c r="K223" s="7" t="e" vm="1">
        <f>IF(VLOOKUP($A223,'[1]4. Children with disabilities'!$B$8:$BG$226,'[1]4. Children with disabilities'!U$1,FALSE)=D223,"",VLOOKUP($A223,'[1]4. Children with disabilities'!$B$8:$BG$226,'[1]4. Children with disabilities'!U$1,FALSE))</f>
        <v>#VALUE!</v>
      </c>
      <c r="L223" s="20" t="e" vm="1">
        <f>IF(VLOOKUP($A223,'[1]4. Children with disabilities'!$B$8:$BG$226,'[1]4. Children with disabilities'!V$1,FALSE)=#REF!,"",VLOOKUP($A223,'[1]4. Children with disabilities'!$B$8:$BG$226,'[1]4. Children with disabilities'!V$1,FALSE))</f>
        <v>#VALUE!</v>
      </c>
      <c r="M223" s="20" t="e" vm="1">
        <f>IF(VLOOKUP($A223,'[1]4. Children with disabilities'!$B$8:$BG$226,'[1]4. Children with disabilities'!W$1,FALSE)=#REF!,"",VLOOKUP($A223,'[1]4. Children with disabilities'!$B$8:$BG$226,'[1]4. Children with disabilities'!W$1,FALSE))</f>
        <v>#VALUE!</v>
      </c>
      <c r="N223" s="20" t="e" vm="1">
        <f>IF(VLOOKUP($A223,'[1]4. Children with disabilities'!$B$8:$BG$226,'[1]4. Children with disabilities'!X$1,FALSE)=E223,"",VLOOKUP($A223,'[1]4. Children with disabilities'!$B$8:$BG$226,'[1]4. Children with disabilities'!X$1,FALSE))</f>
        <v>#VALUE!</v>
      </c>
      <c r="O223" s="20" t="e" vm="1">
        <f>IF(VLOOKUP($A223,'[1]4. Children with disabilities'!$B$8:$BG$226,'[1]4. Children with disabilities'!Y$1,FALSE)=#REF!,"",VLOOKUP($A223,'[1]4. Children with disabilities'!$B$8:$BG$226,'[1]4. Children with disabilities'!Y$1,FALSE))</f>
        <v>#VALUE!</v>
      </c>
      <c r="P223" s="20" t="e" vm="1">
        <f>IF(VLOOKUP($A223,'[1]4. Children with disabilities'!$B$8:$BG$226,'[1]4. Children with disabilities'!Z$1,FALSE)=F223,"",VLOOKUP($A223,'[1]4. Children with disabilities'!$B$8:$BG$226,'[1]4. Children with disabilities'!Z$1,FALSE))</f>
        <v>#VALUE!</v>
      </c>
      <c r="Q223" s="20" t="e" vm="1">
        <f>IF(VLOOKUP($A223,'[1]4. Children with disabilities'!$B$8:$BG$226,'[1]4. Children with disabilities'!AA$1,FALSE)=G223,"",VLOOKUP($A223,'[1]4. Children with disabilities'!$B$8:$BG$226,'[1]4. Children with disabilities'!AA$1,FALSE))</f>
        <v>#VALUE!</v>
      </c>
      <c r="R223" s="7" t="e" vm="1">
        <f>IF(VLOOKUP($A223,'[1]4. Children with disabilities'!$B$8:$BG$226,'[1]4. Children with disabilities'!AB$1,FALSE)=H223,"",VLOOKUP($A223,'[1]4. Children with disabilities'!$B$8:$BG$226,'[1]4. Children with disabilities'!AB$1,FALSE))</f>
        <v>#VALUE!</v>
      </c>
      <c r="S223" s="7" t="s">
        <v>616</v>
      </c>
      <c r="T223" s="50" t="s">
        <v>11</v>
      </c>
      <c r="U223" s="47"/>
      <c r="X223" s="7" t="b">
        <f t="shared" si="36"/>
        <v>1</v>
      </c>
      <c r="AB223" s="7" t="s">
        <v>210</v>
      </c>
      <c r="AC223" s="7" t="s">
        <v>624</v>
      </c>
    </row>
    <row r="224" spans="1:30" x14ac:dyDescent="0.3">
      <c r="A224" s="4" t="s">
        <v>230</v>
      </c>
      <c r="B224" s="38"/>
      <c r="C224" s="51">
        <v>103.9</v>
      </c>
      <c r="D224" s="38"/>
      <c r="E224" s="15"/>
      <c r="F224" s="15"/>
      <c r="G224" s="45" t="s">
        <v>577</v>
      </c>
      <c r="J224" s="7" t="e">
        <f>IF(VLOOKUP($A224,'[1]4. Children with disabilities'!$B$8:$BG$226,'[1]4. Children with disabilities'!T$1,FALSE)=C224,"",VLOOKUP($A224,'[1]4. Children with disabilities'!$B$8:$BG$226,'[1]4. Children with disabilities'!T$1,FALSE)-C224)</f>
        <v>#N/A</v>
      </c>
      <c r="K224" s="7" t="e">
        <f>IF(VLOOKUP($A224,'[1]4. Children with disabilities'!$B$8:$BG$226,'[1]4. Children with disabilities'!U$1,FALSE)=D224,"",VLOOKUP($A224,'[1]4. Children with disabilities'!$B$8:$BG$226,'[1]4. Children with disabilities'!U$1,FALSE))</f>
        <v>#N/A</v>
      </c>
      <c r="L224" s="20" t="e">
        <f>IF(VLOOKUP($A224,'[1]4. Children with disabilities'!$B$8:$BG$226,'[1]4. Children with disabilities'!V$1,FALSE)=#REF!,"",VLOOKUP($A224,'[1]4. Children with disabilities'!$B$8:$BG$226,'[1]4. Children with disabilities'!V$1,FALSE))</f>
        <v>#N/A</v>
      </c>
      <c r="M224" s="20" t="e">
        <f>IF(VLOOKUP($A224,'[1]4. Children with disabilities'!$B$8:$BG$226,'[1]4. Children with disabilities'!W$1,FALSE)=#REF!,"",VLOOKUP($A224,'[1]4. Children with disabilities'!$B$8:$BG$226,'[1]4. Children with disabilities'!W$1,FALSE))</f>
        <v>#N/A</v>
      </c>
      <c r="N224" s="20" t="e">
        <f>IF(VLOOKUP($A224,'[1]4. Children with disabilities'!$B$8:$BG$226,'[1]4. Children with disabilities'!X$1,FALSE)=E224,"",VLOOKUP($A224,'[1]4. Children with disabilities'!$B$8:$BG$226,'[1]4. Children with disabilities'!X$1,FALSE))</f>
        <v>#N/A</v>
      </c>
      <c r="O224" s="20" t="e">
        <f>IF(VLOOKUP($A224,'[1]4. Children with disabilities'!$B$8:$BG$226,'[1]4. Children with disabilities'!Y$1,FALSE)=#REF!,"",VLOOKUP($A224,'[1]4. Children with disabilities'!$B$8:$BG$226,'[1]4. Children with disabilities'!Y$1,FALSE))</f>
        <v>#N/A</v>
      </c>
      <c r="P224" s="20" t="e">
        <f>IF(VLOOKUP($A224,'[1]4. Children with disabilities'!$B$8:$BG$226,'[1]4. Children with disabilities'!Z$1,FALSE)=F224,"",VLOOKUP($A224,'[1]4. Children with disabilities'!$B$8:$BG$226,'[1]4. Children with disabilities'!Z$1,FALSE))</f>
        <v>#N/A</v>
      </c>
      <c r="Q224" s="20" t="e">
        <f>IF(VLOOKUP($A224,'[1]4. Children with disabilities'!$B$8:$BG$226,'[1]4. Children with disabilities'!AA$1,FALSE)=G224,"",VLOOKUP($A224,'[1]4. Children with disabilities'!$B$8:$BG$226,'[1]4. Children with disabilities'!AA$1,FALSE))</f>
        <v>#N/A</v>
      </c>
      <c r="R224" s="7" t="e">
        <f>IF(VLOOKUP($A224,'[1]4. Children with disabilities'!$B$8:$BG$226,'[1]4. Children with disabilities'!AB$1,FALSE)=H224,"",VLOOKUP($A224,'[1]4. Children with disabilities'!$B$8:$BG$226,'[1]4. Children with disabilities'!AB$1,FALSE))</f>
        <v>#N/A</v>
      </c>
      <c r="S224" s="7" t="s">
        <v>617</v>
      </c>
      <c r="T224" s="50">
        <v>103.92291088179492</v>
      </c>
      <c r="U224" s="47">
        <v>103.77226271882756</v>
      </c>
      <c r="W224" s="7" t="s">
        <v>577</v>
      </c>
      <c r="X224" s="7" t="b">
        <f t="shared" si="36"/>
        <v>1</v>
      </c>
      <c r="AB224" s="7" t="s">
        <v>229</v>
      </c>
      <c r="AC224" s="7" t="s">
        <v>625</v>
      </c>
    </row>
    <row r="225" spans="1:29" x14ac:dyDescent="0.3">
      <c r="A225" s="2" t="s">
        <v>225</v>
      </c>
      <c r="B225" s="36"/>
      <c r="C225" s="51" t="s">
        <v>11</v>
      </c>
      <c r="D225" s="36"/>
      <c r="E225" s="15"/>
      <c r="F225" s="15"/>
      <c r="G225" s="26"/>
      <c r="J225" s="7" t="e" vm="1">
        <f>IF(VLOOKUP($A225,'[1]4. Children with disabilities'!$B$8:$BG$226,'[1]4. Children with disabilities'!T$1,FALSE)=C225,"",VLOOKUP($A225,'[1]4. Children with disabilities'!$B$8:$BG$226,'[1]4. Children with disabilities'!T$1,FALSE)-C225)</f>
        <v>#VALUE!</v>
      </c>
      <c r="K225" s="7" t="e" vm="1">
        <f>IF(VLOOKUP($A225,'[1]4. Children with disabilities'!$B$8:$BG$226,'[1]4. Children with disabilities'!U$1,FALSE)=D225,"",VLOOKUP($A225,'[1]4. Children with disabilities'!$B$8:$BG$226,'[1]4. Children with disabilities'!U$1,FALSE))</f>
        <v>#VALUE!</v>
      </c>
      <c r="L225" s="20" t="e" vm="1">
        <f>IF(VLOOKUP($A225,'[1]4. Children with disabilities'!$B$8:$BG$226,'[1]4. Children with disabilities'!V$1,FALSE)=#REF!,"",VLOOKUP($A225,'[1]4. Children with disabilities'!$B$8:$BG$226,'[1]4. Children with disabilities'!V$1,FALSE))</f>
        <v>#VALUE!</v>
      </c>
      <c r="M225" s="20" t="e" vm="1">
        <f>IF(VLOOKUP($A225,'[1]4. Children with disabilities'!$B$8:$BG$226,'[1]4. Children with disabilities'!W$1,FALSE)=#REF!,"",VLOOKUP($A225,'[1]4. Children with disabilities'!$B$8:$BG$226,'[1]4. Children with disabilities'!W$1,FALSE))</f>
        <v>#VALUE!</v>
      </c>
      <c r="N225" s="20" t="e" vm="1">
        <f>IF(VLOOKUP($A225,'[1]4. Children with disabilities'!$B$8:$BG$226,'[1]4. Children with disabilities'!X$1,FALSE)=E225,"",VLOOKUP($A225,'[1]4. Children with disabilities'!$B$8:$BG$226,'[1]4. Children with disabilities'!X$1,FALSE))</f>
        <v>#VALUE!</v>
      </c>
      <c r="O225" s="20" t="e" vm="1">
        <f>IF(VLOOKUP($A225,'[1]4. Children with disabilities'!$B$8:$BG$226,'[1]4. Children with disabilities'!Y$1,FALSE)=#REF!,"",VLOOKUP($A225,'[1]4. Children with disabilities'!$B$8:$BG$226,'[1]4. Children with disabilities'!Y$1,FALSE))</f>
        <v>#VALUE!</v>
      </c>
      <c r="P225" s="20" t="e" vm="1">
        <f>IF(VLOOKUP($A225,'[1]4. Children with disabilities'!$B$8:$BG$226,'[1]4. Children with disabilities'!Z$1,FALSE)=F225,"",VLOOKUP($A225,'[1]4. Children with disabilities'!$B$8:$BG$226,'[1]4. Children with disabilities'!Z$1,FALSE))</f>
        <v>#VALUE!</v>
      </c>
      <c r="Q225" s="20" t="e" vm="1">
        <f>IF(VLOOKUP($A225,'[1]4. Children with disabilities'!$B$8:$BG$226,'[1]4. Children with disabilities'!AA$1,FALSE)=G225,"",VLOOKUP($A225,'[1]4. Children with disabilities'!$B$8:$BG$226,'[1]4. Children with disabilities'!AA$1,FALSE))</f>
        <v>#VALUE!</v>
      </c>
      <c r="R225" s="7" t="e" vm="1">
        <f>IF(VLOOKUP($A225,'[1]4. Children with disabilities'!$B$8:$BG$226,'[1]4. Children with disabilities'!AB$1,FALSE)=H225,"",VLOOKUP($A225,'[1]4. Children with disabilities'!$B$8:$BG$226,'[1]4. Children with disabilities'!AB$1,FALSE))</f>
        <v>#VALUE!</v>
      </c>
      <c r="S225" s="7" t="s">
        <v>618</v>
      </c>
      <c r="T225" s="50" t="s">
        <v>11</v>
      </c>
      <c r="U225" s="47"/>
      <c r="X225" s="7" t="b">
        <f t="shared" si="36"/>
        <v>1</v>
      </c>
      <c r="AB225" s="7" t="s">
        <v>227</v>
      </c>
      <c r="AC225" s="7" t="s">
        <v>626</v>
      </c>
    </row>
    <row r="226" spans="1:29" x14ac:dyDescent="0.3">
      <c r="A226" s="2" t="s">
        <v>213</v>
      </c>
      <c r="B226" s="36"/>
      <c r="C226" s="51">
        <v>67.900000000000006</v>
      </c>
      <c r="D226" s="36"/>
      <c r="E226" s="15"/>
      <c r="F226" s="15"/>
      <c r="G226" s="45" t="s">
        <v>585</v>
      </c>
      <c r="J226" s="7" t="e" vm="1">
        <f>IF(VLOOKUP($A226,'[1]4. Children with disabilities'!$B$8:$BG$226,'[1]4. Children with disabilities'!T$1,FALSE)=C226,"",VLOOKUP($A226,'[1]4. Children with disabilities'!$B$8:$BG$226,'[1]4. Children with disabilities'!T$1,FALSE)-C226)</f>
        <v>#VALUE!</v>
      </c>
      <c r="K226" s="7" t="e" vm="1">
        <f>IF(VLOOKUP($A226,'[1]4. Children with disabilities'!$B$8:$BG$226,'[1]4. Children with disabilities'!U$1,FALSE)=D226,"",VLOOKUP($A226,'[1]4. Children with disabilities'!$B$8:$BG$226,'[1]4. Children with disabilities'!U$1,FALSE))</f>
        <v>#VALUE!</v>
      </c>
      <c r="L226" s="20" t="e" vm="1">
        <f>IF(VLOOKUP($A226,'[1]4. Children with disabilities'!$B$8:$BG$226,'[1]4. Children with disabilities'!V$1,FALSE)=#REF!,"",VLOOKUP($A226,'[1]4. Children with disabilities'!$B$8:$BG$226,'[1]4. Children with disabilities'!V$1,FALSE))</f>
        <v>#VALUE!</v>
      </c>
      <c r="M226" s="20" t="e" vm="1">
        <f>IF(VLOOKUP($A226,'[1]4. Children with disabilities'!$B$8:$BG$226,'[1]4. Children with disabilities'!W$1,FALSE)=#REF!,"",VLOOKUP($A226,'[1]4. Children with disabilities'!$B$8:$BG$226,'[1]4. Children with disabilities'!W$1,FALSE))</f>
        <v>#VALUE!</v>
      </c>
      <c r="N226" s="20" t="e" vm="1">
        <f>IF(VLOOKUP($A226,'[1]4. Children with disabilities'!$B$8:$BG$226,'[1]4. Children with disabilities'!X$1,FALSE)=E226,"",VLOOKUP($A226,'[1]4. Children with disabilities'!$B$8:$BG$226,'[1]4. Children with disabilities'!X$1,FALSE))</f>
        <v>#VALUE!</v>
      </c>
      <c r="O226" s="20" t="e" vm="1">
        <f>IF(VLOOKUP($A226,'[1]4. Children with disabilities'!$B$8:$BG$226,'[1]4. Children with disabilities'!Y$1,FALSE)=#REF!,"",VLOOKUP($A226,'[1]4. Children with disabilities'!$B$8:$BG$226,'[1]4. Children with disabilities'!Y$1,FALSE))</f>
        <v>#VALUE!</v>
      </c>
      <c r="P226" s="20" t="e" vm="1">
        <f>IF(VLOOKUP($A226,'[1]4. Children with disabilities'!$B$8:$BG$226,'[1]4. Children with disabilities'!Z$1,FALSE)=F226,"",VLOOKUP($A226,'[1]4. Children with disabilities'!$B$8:$BG$226,'[1]4. Children with disabilities'!Z$1,FALSE))</f>
        <v>#VALUE!</v>
      </c>
      <c r="Q226" s="20" t="e" vm="1">
        <f>IF(VLOOKUP($A226,'[1]4. Children with disabilities'!$B$8:$BG$226,'[1]4. Children with disabilities'!AA$1,FALSE)=G226,"",VLOOKUP($A226,'[1]4. Children with disabilities'!$B$8:$BG$226,'[1]4. Children with disabilities'!AA$1,FALSE))</f>
        <v>#VALUE!</v>
      </c>
      <c r="R226" s="7" t="e" vm="1">
        <f>IF(VLOOKUP($A226,'[1]4. Children with disabilities'!$B$8:$BG$226,'[1]4. Children with disabilities'!AB$1,FALSE)=H226,"",VLOOKUP($A226,'[1]4. Children with disabilities'!$B$8:$BG$226,'[1]4. Children with disabilities'!AB$1,FALSE))</f>
        <v>#VALUE!</v>
      </c>
      <c r="S226" s="7" t="s">
        <v>629</v>
      </c>
      <c r="T226" s="50" t="s">
        <v>11</v>
      </c>
      <c r="U226" s="47">
        <v>67.947945346535874</v>
      </c>
      <c r="W226" s="7" t="s">
        <v>585</v>
      </c>
      <c r="X226" s="7" t="b">
        <f t="shared" si="36"/>
        <v>1</v>
      </c>
      <c r="AB226" s="7" t="s">
        <v>212</v>
      </c>
      <c r="AC226" s="7" t="s">
        <v>627</v>
      </c>
    </row>
    <row r="227" spans="1:29" x14ac:dyDescent="0.3">
      <c r="A227" s="5" t="s">
        <v>216</v>
      </c>
      <c r="B227" s="39"/>
      <c r="C227" s="52">
        <v>123.2</v>
      </c>
      <c r="D227" s="39"/>
      <c r="E227" s="27"/>
      <c r="F227" s="27"/>
      <c r="G227" s="46" t="s">
        <v>589</v>
      </c>
      <c r="J227" s="7" t="e" vm="1">
        <f>IF(VLOOKUP($A227,'[1]4. Children with disabilities'!$B$8:$BG$226,'[1]4. Children with disabilities'!T$1,FALSE)=C227,"",VLOOKUP($A227,'[1]4. Children with disabilities'!$B$8:$BG$226,'[1]4. Children with disabilities'!T$1,FALSE)-C227)</f>
        <v>#VALUE!</v>
      </c>
      <c r="K227" s="7" t="e" vm="1">
        <f>IF(VLOOKUP($A227,'[1]4. Children with disabilities'!$B$8:$BG$226,'[1]4. Children with disabilities'!U$1,FALSE)=D227,"",VLOOKUP($A227,'[1]4. Children with disabilities'!$B$8:$BG$226,'[1]4. Children with disabilities'!U$1,FALSE))</f>
        <v>#VALUE!</v>
      </c>
      <c r="L227" s="20" t="e" vm="1">
        <f>IF(VLOOKUP($A227,'[1]4. Children with disabilities'!$B$8:$BG$226,'[1]4. Children with disabilities'!V$1,FALSE)=#REF!,"",VLOOKUP($A227,'[1]4. Children with disabilities'!$B$8:$BG$226,'[1]4. Children with disabilities'!V$1,FALSE))</f>
        <v>#VALUE!</v>
      </c>
      <c r="M227" s="20" t="e" vm="1">
        <f>IF(VLOOKUP($A227,'[1]4. Children with disabilities'!$B$8:$BG$226,'[1]4. Children with disabilities'!W$1,FALSE)=#REF!,"",VLOOKUP($A227,'[1]4. Children with disabilities'!$B$8:$BG$226,'[1]4. Children with disabilities'!W$1,FALSE))</f>
        <v>#VALUE!</v>
      </c>
      <c r="N227" s="20" t="e" vm="1">
        <f>IF(VLOOKUP($A227,'[1]4. Children with disabilities'!$B$8:$BG$226,'[1]4. Children with disabilities'!X$1,FALSE)=E227,"",VLOOKUP($A227,'[1]4. Children with disabilities'!$B$8:$BG$226,'[1]4. Children with disabilities'!X$1,FALSE))</f>
        <v>#VALUE!</v>
      </c>
      <c r="O227" s="20" t="e" vm="1">
        <f>IF(VLOOKUP($A227,'[1]4. Children with disabilities'!$B$8:$BG$226,'[1]4. Children with disabilities'!Y$1,FALSE)=#REF!,"",VLOOKUP($A227,'[1]4. Children with disabilities'!$B$8:$BG$226,'[1]4. Children with disabilities'!Y$1,FALSE))</f>
        <v>#VALUE!</v>
      </c>
      <c r="P227" s="20" t="e" vm="1">
        <f>IF(VLOOKUP($A227,'[1]4. Children with disabilities'!$B$8:$BG$226,'[1]4. Children with disabilities'!Z$1,FALSE)=F227,"",VLOOKUP($A227,'[1]4. Children with disabilities'!$B$8:$BG$226,'[1]4. Children with disabilities'!Z$1,FALSE))</f>
        <v>#VALUE!</v>
      </c>
      <c r="Q227" s="20" t="e" vm="1">
        <f>IF(VLOOKUP($A227,'[1]4. Children with disabilities'!$B$8:$BG$226,'[1]4. Children with disabilities'!AA$1,FALSE)=G227,"",VLOOKUP($A227,'[1]4. Children with disabilities'!$B$8:$BG$226,'[1]4. Children with disabilities'!AA$1,FALSE))</f>
        <v>#VALUE!</v>
      </c>
      <c r="R227" s="7" t="e" vm="1">
        <f>IF(VLOOKUP($A227,'[1]4. Children with disabilities'!$B$8:$BG$226,'[1]4. Children with disabilities'!AB$1,FALSE)=H227,"",VLOOKUP($A227,'[1]4. Children with disabilities'!$B$8:$BG$226,'[1]4. Children with disabilities'!AB$1,FALSE))</f>
        <v>#VALUE!</v>
      </c>
      <c r="S227" s="7" t="s">
        <v>630</v>
      </c>
      <c r="T227" s="50">
        <v>123.18856458022519</v>
      </c>
      <c r="U227" s="47">
        <v>123.04462550809509</v>
      </c>
      <c r="W227" s="7" t="s">
        <v>613</v>
      </c>
      <c r="X227" s="7" t="b">
        <f t="shared" si="36"/>
        <v>0</v>
      </c>
      <c r="AB227" s="7" t="s">
        <v>628</v>
      </c>
    </row>
    <row r="228" spans="1:29" x14ac:dyDescent="0.3">
      <c r="A228" s="20"/>
      <c r="B228" s="20"/>
      <c r="C228" s="20"/>
      <c r="D228" s="20"/>
      <c r="E228" s="15"/>
      <c r="F228" s="15"/>
      <c r="G228" s="15"/>
      <c r="AB228" s="7" t="s">
        <v>213</v>
      </c>
      <c r="AC228" s="7" t="s">
        <v>629</v>
      </c>
    </row>
    <row r="229" spans="1:29" x14ac:dyDescent="0.3">
      <c r="A229" s="28"/>
      <c r="B229" s="28"/>
      <c r="C229" s="28"/>
      <c r="D229" s="28"/>
      <c r="E229" s="29"/>
      <c r="F229" s="15"/>
      <c r="G229" s="15"/>
      <c r="AB229" s="7" t="s">
        <v>216</v>
      </c>
    </row>
    <row r="230" spans="1:29" x14ac:dyDescent="0.3">
      <c r="A230" s="28" t="s">
        <v>217</v>
      </c>
      <c r="B230" s="28"/>
      <c r="C230" s="29" t="s">
        <v>218</v>
      </c>
      <c r="D230" s="28"/>
      <c r="E230" s="29"/>
      <c r="F230" s="7"/>
      <c r="AB230" s="7" t="s">
        <v>631</v>
      </c>
      <c r="AC230" s="7" t="s">
        <v>630</v>
      </c>
    </row>
    <row r="231" spans="1:29" x14ac:dyDescent="0.3">
      <c r="A231" s="28"/>
      <c r="B231" s="28"/>
      <c r="C231" s="7" t="s">
        <v>219</v>
      </c>
      <c r="D231" s="28"/>
      <c r="E231" s="29"/>
      <c r="F231" s="7"/>
    </row>
    <row r="232" spans="1:29" x14ac:dyDescent="0.3">
      <c r="C232" s="7" t="s">
        <v>220</v>
      </c>
      <c r="E232" s="7"/>
      <c r="F232" s="7"/>
    </row>
    <row r="233" spans="1:29" x14ac:dyDescent="0.3">
      <c r="C233" s="29" t="s">
        <v>574</v>
      </c>
      <c r="E233" s="30"/>
      <c r="F233" s="7"/>
    </row>
    <row r="234" spans="1:29" x14ac:dyDescent="0.3">
      <c r="C234" s="29" t="s">
        <v>588</v>
      </c>
      <c r="E234" s="30"/>
      <c r="F234" s="7"/>
    </row>
    <row r="235" spans="1:29" x14ac:dyDescent="0.3">
      <c r="C235" s="29"/>
      <c r="E235" s="30"/>
      <c r="F235" s="7"/>
    </row>
    <row r="236" spans="1:29" x14ac:dyDescent="0.3">
      <c r="A236" s="6" t="s">
        <v>440</v>
      </c>
      <c r="B236" s="6"/>
      <c r="C236" s="7" t="s">
        <v>575</v>
      </c>
      <c r="D236" s="6"/>
      <c r="E236" s="7"/>
      <c r="F236" s="7"/>
    </row>
    <row r="237" spans="1:29" x14ac:dyDescent="0.3">
      <c r="E237" s="30"/>
      <c r="F237" s="7"/>
    </row>
    <row r="238" spans="1:29" x14ac:dyDescent="0.3">
      <c r="A238" s="6" t="s">
        <v>439</v>
      </c>
      <c r="B238" s="6"/>
      <c r="C238" s="6" t="s">
        <v>576</v>
      </c>
      <c r="D238" s="6"/>
      <c r="E238" s="30"/>
      <c r="F238" s="7"/>
    </row>
    <row r="239" spans="1:29" x14ac:dyDescent="0.3">
      <c r="E239" s="30"/>
      <c r="F239" s="7"/>
    </row>
    <row r="240" spans="1:29" s="11" customFormat="1" x14ac:dyDescent="0.3">
      <c r="A240" s="31" t="s">
        <v>221</v>
      </c>
      <c r="B240" s="31"/>
      <c r="C240" s="31"/>
      <c r="D240" s="31"/>
      <c r="E240" s="32"/>
    </row>
    <row r="241" spans="1:6" s="11" customFormat="1" x14ac:dyDescent="0.3">
      <c r="A241" s="6" t="s">
        <v>222</v>
      </c>
      <c r="B241" s="6"/>
      <c r="C241" s="43" t="s">
        <v>223</v>
      </c>
      <c r="D241" s="6"/>
      <c r="E241" s="33"/>
    </row>
    <row r="242" spans="1:6" x14ac:dyDescent="0.3">
      <c r="E242" s="30"/>
      <c r="F242" s="7"/>
    </row>
    <row r="243" spans="1:6" x14ac:dyDescent="0.3">
      <c r="E243" s="30"/>
      <c r="F243" s="7"/>
    </row>
    <row r="244" spans="1:6" x14ac:dyDescent="0.3">
      <c r="E244" s="30"/>
      <c r="F244" s="7"/>
    </row>
    <row r="245" spans="1:6" x14ac:dyDescent="0.3">
      <c r="E245" s="30"/>
      <c r="F245" s="7"/>
    </row>
    <row r="246" spans="1:6" x14ac:dyDescent="0.3">
      <c r="E246" s="30"/>
      <c r="F246" s="7"/>
    </row>
    <row r="247" spans="1:6" x14ac:dyDescent="0.3">
      <c r="E247" s="30"/>
      <c r="F247" s="7"/>
    </row>
    <row r="248" spans="1:6" x14ac:dyDescent="0.3">
      <c r="E248" s="30"/>
      <c r="F248" s="7"/>
    </row>
    <row r="249" spans="1:6" x14ac:dyDescent="0.3">
      <c r="E249" s="30"/>
      <c r="F249" s="7"/>
    </row>
    <row r="250" spans="1:6" x14ac:dyDescent="0.3">
      <c r="E250" s="30"/>
      <c r="F250" s="7"/>
    </row>
    <row r="251" spans="1:6" x14ac:dyDescent="0.3">
      <c r="E251" s="30"/>
      <c r="F251" s="7"/>
    </row>
    <row r="252" spans="1:6" x14ac:dyDescent="0.3">
      <c r="E252" s="30"/>
      <c r="F252" s="7"/>
    </row>
    <row r="253" spans="1:6" x14ac:dyDescent="0.3">
      <c r="E253" s="30"/>
      <c r="F253" s="7"/>
    </row>
    <row r="254" spans="1:6" x14ac:dyDescent="0.3">
      <c r="E254" s="30"/>
      <c r="F254" s="7"/>
    </row>
    <row r="255" spans="1:6" x14ac:dyDescent="0.3">
      <c r="E255" s="30"/>
      <c r="F255" s="7"/>
    </row>
    <row r="256" spans="1:6" x14ac:dyDescent="0.3">
      <c r="E256" s="30"/>
      <c r="F256" s="7"/>
    </row>
    <row r="257" spans="5:6" x14ac:dyDescent="0.3">
      <c r="E257" s="30"/>
      <c r="F257" s="7"/>
    </row>
    <row r="258" spans="5:6" x14ac:dyDescent="0.3">
      <c r="E258" s="30"/>
      <c r="F258" s="7"/>
    </row>
    <row r="259" spans="5:6" x14ac:dyDescent="0.3">
      <c r="E259" s="30"/>
      <c r="F259" s="7"/>
    </row>
    <row r="260" spans="5:6" x14ac:dyDescent="0.3">
      <c r="E260" s="30"/>
      <c r="F260" s="7"/>
    </row>
    <row r="261" spans="5:6" x14ac:dyDescent="0.3">
      <c r="E261" s="30"/>
      <c r="F261" s="7"/>
    </row>
    <row r="262" spans="5:6" x14ac:dyDescent="0.3">
      <c r="E262" s="30"/>
      <c r="F262" s="7"/>
    </row>
    <row r="263" spans="5:6" x14ac:dyDescent="0.3">
      <c r="E263" s="30"/>
      <c r="F263" s="7"/>
    </row>
    <row r="264" spans="5:6" x14ac:dyDescent="0.3">
      <c r="E264" s="30"/>
      <c r="F264" s="7"/>
    </row>
    <row r="265" spans="5:6" x14ac:dyDescent="0.3">
      <c r="E265" s="30"/>
      <c r="F265" s="7"/>
    </row>
    <row r="266" spans="5:6" x14ac:dyDescent="0.3">
      <c r="E266" s="30"/>
      <c r="F266" s="7"/>
    </row>
    <row r="267" spans="5:6" x14ac:dyDescent="0.3">
      <c r="E267" s="30"/>
      <c r="F267" s="7"/>
    </row>
    <row r="268" spans="5:6" x14ac:dyDescent="0.3">
      <c r="E268" s="30"/>
      <c r="F268" s="7"/>
    </row>
    <row r="269" spans="5:6" x14ac:dyDescent="0.3">
      <c r="E269" s="30"/>
      <c r="F269" s="7"/>
    </row>
    <row r="270" spans="5:6" x14ac:dyDescent="0.3">
      <c r="E270" s="30"/>
      <c r="F270" s="7"/>
    </row>
    <row r="271" spans="5:6" x14ac:dyDescent="0.3">
      <c r="E271" s="30"/>
      <c r="F271" s="7"/>
    </row>
    <row r="272" spans="5:6" x14ac:dyDescent="0.3">
      <c r="E272" s="30"/>
      <c r="F272" s="7"/>
    </row>
    <row r="273" spans="5:6" x14ac:dyDescent="0.3">
      <c r="E273" s="30"/>
      <c r="F273" s="7"/>
    </row>
    <row r="274" spans="5:6" x14ac:dyDescent="0.3">
      <c r="E274" s="30"/>
      <c r="F274" s="7"/>
    </row>
    <row r="275" spans="5:6" x14ac:dyDescent="0.3">
      <c r="E275" s="30"/>
      <c r="F275" s="7"/>
    </row>
    <row r="276" spans="5:6" x14ac:dyDescent="0.3">
      <c r="E276" s="30"/>
      <c r="F276" s="7"/>
    </row>
    <row r="277" spans="5:6" x14ac:dyDescent="0.3">
      <c r="E277" s="30"/>
      <c r="F277" s="7"/>
    </row>
    <row r="278" spans="5:6" x14ac:dyDescent="0.3">
      <c r="E278" s="30"/>
      <c r="F278" s="7"/>
    </row>
    <row r="279" spans="5:6" x14ac:dyDescent="0.3">
      <c r="E279" s="30"/>
      <c r="F279" s="7"/>
    </row>
    <row r="280" spans="5:6" x14ac:dyDescent="0.3">
      <c r="E280" s="30"/>
      <c r="F280" s="7"/>
    </row>
    <row r="281" spans="5:6" x14ac:dyDescent="0.3">
      <c r="E281" s="30"/>
      <c r="F281" s="7"/>
    </row>
    <row r="282" spans="5:6" x14ac:dyDescent="0.3">
      <c r="E282" s="30"/>
      <c r="F282" s="7"/>
    </row>
    <row r="283" spans="5:6" x14ac:dyDescent="0.3">
      <c r="E283" s="30"/>
      <c r="F283" s="7"/>
    </row>
    <row r="284" spans="5:6" x14ac:dyDescent="0.3">
      <c r="E284" s="30"/>
      <c r="F284" s="7"/>
    </row>
    <row r="285" spans="5:6" x14ac:dyDescent="0.3">
      <c r="E285" s="30"/>
      <c r="F285" s="7"/>
    </row>
    <row r="286" spans="5:6" x14ac:dyDescent="0.3">
      <c r="E286" s="30"/>
      <c r="F286" s="7"/>
    </row>
    <row r="287" spans="5:6" x14ac:dyDescent="0.3">
      <c r="E287" s="30"/>
      <c r="F287" s="7"/>
    </row>
    <row r="288" spans="5:6" x14ac:dyDescent="0.3">
      <c r="E288" s="30"/>
      <c r="F288" s="7"/>
    </row>
    <row r="289" spans="5:6" x14ac:dyDescent="0.3">
      <c r="E289" s="30"/>
      <c r="F289" s="7"/>
    </row>
  </sheetData>
  <autoFilter ref="A10:AH212" xr:uid="{4250A989-8359-4EA9-AF15-71F4BA07AB38}"/>
  <mergeCells count="10">
    <mergeCell ref="E1:G1"/>
    <mergeCell ref="E2:G2"/>
    <mergeCell ref="A8:B9"/>
    <mergeCell ref="C8:G8"/>
    <mergeCell ref="J8:Q8"/>
    <mergeCell ref="C9:D9"/>
    <mergeCell ref="J9:K9"/>
    <mergeCell ref="L9:M9"/>
    <mergeCell ref="N9:O9"/>
    <mergeCell ref="P9:Q9"/>
  </mergeCells>
  <hyperlinks>
    <hyperlink ref="C241" r:id="rId1" xr:uid="{5CD7BB47-DCF1-4E56-865D-E7228818AB0A}"/>
  </hyperlinks>
  <pageMargins left="0.25" right="0.25"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Res Care</vt:lpstr>
      <vt:lpstr>Res Care chk</vt:lpstr>
      <vt:lpstr>Res Care (check)</vt:lpstr>
      <vt:lpstr>'Res Care'!Print_Titles</vt:lpstr>
      <vt:lpstr>'Res Care (check)'!Print_Titles</vt:lpstr>
      <vt:lpstr>'Res Care chk'!Print_Titles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Nicole Petrowski</cp:lastModifiedBy>
  <dcterms:created xsi:type="dcterms:W3CDTF">2021-07-20T10:08:51Z</dcterms:created>
  <dcterms:modified xsi:type="dcterms:W3CDTF">2024-07-23T14:09:43Z</dcterms:modified>
</cp:coreProperties>
</file>